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1" activeTab="1"/>
  </bookViews>
  <sheets>
    <sheet name="DIVOENMQ" sheetId="1" state="hidden" r:id="rId1"/>
    <sheet name="荣昌区" sheetId="2" r:id="rId2"/>
    <sheet name="Sheet1" sheetId="3" r:id="rId3"/>
  </sheets>
  <definedNames>
    <definedName name="_xlnm._FilterDatabase" localSheetId="1" hidden="1">荣昌区!$A$2:$AB$65</definedName>
  </definedNames>
  <calcPr calcId="144525"/>
</workbook>
</file>

<file path=xl/sharedStrings.xml><?xml version="1.0" encoding="utf-8"?>
<sst xmlns="http://schemas.openxmlformats.org/spreadsheetml/2006/main" count="169">
  <si>
    <t>荣昌区2019年社会化服务组织服务面积、补助汇总表</t>
  </si>
  <si>
    <t>序号</t>
  </si>
  <si>
    <t>名  称</t>
  </si>
  <si>
    <t>服务镇街</t>
  </si>
  <si>
    <t>服务内容及补助金额</t>
  </si>
  <si>
    <t>合计</t>
  </si>
  <si>
    <t>水稻</t>
  </si>
  <si>
    <t>柑橘</t>
  </si>
  <si>
    <t>花椒</t>
  </si>
  <si>
    <t>高粱</t>
  </si>
  <si>
    <t>油菜</t>
  </si>
  <si>
    <t>茶叶</t>
  </si>
  <si>
    <t>水稻高粱油菜玉米</t>
  </si>
  <si>
    <t>盘式育秧（亩）</t>
  </si>
  <si>
    <t>机插（亩）</t>
  </si>
  <si>
    <t>病虫防治（亩）</t>
  </si>
  <si>
    <t>病虫害防治（亩）</t>
  </si>
  <si>
    <t>机播（亩）</t>
  </si>
  <si>
    <t>机收（亩）</t>
  </si>
  <si>
    <t>全程化（亩）</t>
  </si>
  <si>
    <t>烘干（吨）</t>
  </si>
  <si>
    <t>旋耕（亩）</t>
  </si>
  <si>
    <t>区级复核</t>
  </si>
  <si>
    <t>补助金额</t>
  </si>
  <si>
    <t>1</t>
  </si>
  <si>
    <t>重庆市大游农业开发有限公司</t>
  </si>
  <si>
    <t>广顺</t>
  </si>
  <si>
    <t>2</t>
  </si>
  <si>
    <t>重庆市荣昌区优禾农业服务专业合作社</t>
  </si>
  <si>
    <t>3</t>
  </si>
  <si>
    <t>重庆市荣昌区联盛农业服务专业合作社</t>
  </si>
  <si>
    <t>万灵</t>
  </si>
  <si>
    <t>4</t>
  </si>
  <si>
    <t>重庆市荣昌区永熙中药材种植股份合作社</t>
  </si>
  <si>
    <t>吴家</t>
  </si>
  <si>
    <t>5</t>
  </si>
  <si>
    <t>观胜</t>
  </si>
  <si>
    <t>6</t>
  </si>
  <si>
    <t>重庆乐禾无人机有限公司</t>
  </si>
  <si>
    <t>7</t>
  </si>
  <si>
    <t>清流</t>
  </si>
  <si>
    <t>8</t>
  </si>
  <si>
    <t>重庆市荣昌区清升镇供销合作社有限公司</t>
  </si>
  <si>
    <t>昌元</t>
  </si>
  <si>
    <t>9</t>
  </si>
  <si>
    <t>重庆市荣昌区九禾农资专业合作社</t>
  </si>
  <si>
    <t>10</t>
  </si>
  <si>
    <t>重庆市荣昌区汤洪华种植家庭农场</t>
  </si>
  <si>
    <t>11</t>
  </si>
  <si>
    <t>12</t>
  </si>
  <si>
    <t>重庆市荣昌区段氏农机专业合作社</t>
  </si>
  <si>
    <t>13</t>
  </si>
  <si>
    <t>重庆市荣昌区盘龙农机股份合作社</t>
  </si>
  <si>
    <t>盘龙</t>
  </si>
  <si>
    <t>14</t>
  </si>
  <si>
    <t>重庆市源珏农业开发有限公司</t>
  </si>
  <si>
    <t>15</t>
  </si>
  <si>
    <t>荣昌区盘龙镇星杭家庭种植农场</t>
  </si>
  <si>
    <t>16</t>
  </si>
  <si>
    <t>重庆市荣昌区清流镇清志华家庭农场</t>
  </si>
  <si>
    <t>17</t>
  </si>
  <si>
    <t>荣昌区峰高街道朱少发家庭农场</t>
  </si>
  <si>
    <t>仁义</t>
  </si>
  <si>
    <t>18</t>
  </si>
  <si>
    <t>重庆市荣昌区荣杰农产品股份合作社</t>
  </si>
  <si>
    <t>19</t>
  </si>
  <si>
    <t>重庆市荣昌区鑫燚水稻专业合作社</t>
  </si>
  <si>
    <t>龙集</t>
  </si>
  <si>
    <t>20</t>
  </si>
  <si>
    <t>重庆清联建稻谷专业合作社</t>
  </si>
  <si>
    <t>21</t>
  </si>
  <si>
    <t>重庆市荣昌区达李盛种养殖专业合作社</t>
  </si>
  <si>
    <t>22</t>
  </si>
  <si>
    <t>重庆市荣昌区柏香农机服务专业合作社</t>
  </si>
  <si>
    <t>荣隆</t>
  </si>
  <si>
    <t>23</t>
  </si>
  <si>
    <t>重庆市荣昌区赛扬农业服务专业合作社</t>
  </si>
  <si>
    <t>24</t>
  </si>
  <si>
    <t>重庆市荣昌区列勋蔬菜种植场</t>
  </si>
  <si>
    <t>25</t>
  </si>
  <si>
    <t>荣昌区荣隆镇汤傢富种植家庭农场</t>
  </si>
  <si>
    <t>26</t>
  </si>
  <si>
    <t>荣昌区峰高街道泰禾种植场</t>
  </si>
  <si>
    <t>峰高</t>
  </si>
  <si>
    <t>27</t>
  </si>
  <si>
    <t>重庆市荣昌区一丰逸水稻种植专业合作社</t>
  </si>
  <si>
    <t>28</t>
  </si>
  <si>
    <t>重庆粮食集团荣昌区练市有限责任公司</t>
  </si>
  <si>
    <t>29</t>
  </si>
  <si>
    <t>重庆市荣昌区双河街道金凤桥农机专业合作社</t>
  </si>
  <si>
    <t>双河</t>
  </si>
  <si>
    <t>30</t>
  </si>
  <si>
    <t>重庆市荣昌区康庄农业服务股份合作社</t>
  </si>
  <si>
    <t>31</t>
  </si>
  <si>
    <t>重庆昊王粮油有限责任公司</t>
  </si>
  <si>
    <t>32</t>
  </si>
  <si>
    <t>重庆太沙农机服务有限公司</t>
  </si>
  <si>
    <t>33</t>
  </si>
  <si>
    <t>重庆市荣昌区远觉镇富超农机专业合作社</t>
  </si>
  <si>
    <t>远觉</t>
  </si>
  <si>
    <t>34</t>
  </si>
  <si>
    <t>赖长林</t>
  </si>
  <si>
    <t>35</t>
  </si>
  <si>
    <t>安富</t>
  </si>
  <si>
    <t>36</t>
  </si>
  <si>
    <t>重庆市荣昌区鑫稼源农业服务股份合作社</t>
  </si>
  <si>
    <t>37</t>
  </si>
  <si>
    <t>重庆市荣昌区史贤树种植专业合作社</t>
  </si>
  <si>
    <t>38</t>
  </si>
  <si>
    <t>39</t>
  </si>
  <si>
    <t>重庆市荣昌区益农农机服务专业合作社</t>
  </si>
  <si>
    <t>40</t>
  </si>
  <si>
    <t>重庆市荣昌区杰川农机专业合作社</t>
  </si>
  <si>
    <t>古昌</t>
  </si>
  <si>
    <t>41</t>
  </si>
  <si>
    <t>重庆市亨通种植专业合作社</t>
  </si>
  <si>
    <t>42</t>
  </si>
  <si>
    <t>43</t>
  </si>
  <si>
    <t>重庆市荣昌区金银水稻专业合作社</t>
  </si>
  <si>
    <t>44</t>
  </si>
  <si>
    <t>吕小泉</t>
  </si>
  <si>
    <t>河包</t>
  </si>
  <si>
    <t>45</t>
  </si>
  <si>
    <t>张启文</t>
  </si>
  <si>
    <t>46</t>
  </si>
  <si>
    <t>荣昌区河包镇李刚种植家庭农场</t>
  </si>
  <si>
    <t>47</t>
  </si>
  <si>
    <t>重庆市骥龙农业民展有限责任公司</t>
  </si>
  <si>
    <t>铜鼓</t>
  </si>
  <si>
    <t>48</t>
  </si>
  <si>
    <t>49</t>
  </si>
  <si>
    <t>荣昌区铜鼓镇家乡美家庭农场</t>
  </si>
  <si>
    <t>50</t>
  </si>
  <si>
    <t>51</t>
  </si>
  <si>
    <t>重庆清能农业综合开发有限公司</t>
  </si>
  <si>
    <t>清江</t>
  </si>
  <si>
    <t>52</t>
  </si>
  <si>
    <t>重庆市荣昌区久丰水稻股份合作社</t>
  </si>
  <si>
    <t>53</t>
  </si>
  <si>
    <t>邓波</t>
  </si>
  <si>
    <t>54</t>
  </si>
  <si>
    <t>重庆市优键粮油专业合作社</t>
  </si>
  <si>
    <t>55</t>
  </si>
  <si>
    <t>直升</t>
  </si>
  <si>
    <t>56</t>
  </si>
  <si>
    <t>重庆市荣昌区丰茂粮油种植专业合作社</t>
  </si>
  <si>
    <t>57</t>
  </si>
  <si>
    <t>姜世九</t>
  </si>
  <si>
    <t>58</t>
  </si>
  <si>
    <t>重庆市荣昌区碧碧水稻种植专业合作社</t>
  </si>
  <si>
    <t>59</t>
  </si>
  <si>
    <t>重庆市荣昌区土毓水稻种植专业合作社</t>
  </si>
  <si>
    <t>名称</t>
  </si>
  <si>
    <t>负责人</t>
  </si>
  <si>
    <t>开展类型</t>
  </si>
  <si>
    <t>镇街</t>
  </si>
  <si>
    <t>申报作业量</t>
  </si>
  <si>
    <t>验收核实量</t>
  </si>
  <si>
    <t>总面积</t>
  </si>
  <si>
    <t>唐运毅</t>
  </si>
  <si>
    <t>水稻统防统治</t>
  </si>
  <si>
    <t>古桥社区1组201亩</t>
  </si>
  <si>
    <t>3000/2489.5</t>
  </si>
  <si>
    <t>古桥社区6组222.5亩</t>
  </si>
  <si>
    <t>石燕子社区1、4、5、6、7组1036亩</t>
  </si>
  <si>
    <t>石燕子社区7组142亩</t>
  </si>
  <si>
    <t>洗布潭村8、9组178亩</t>
  </si>
  <si>
    <t>普陀村8、9组557亩</t>
  </si>
  <si>
    <t>普陀村6组153亩</t>
  </si>
</sst>
</file>

<file path=xl/styles.xml><?xml version="1.0" encoding="utf-8"?>
<styleSheet xmlns="http://schemas.openxmlformats.org/spreadsheetml/2006/main">
  <numFmts count="2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;\(#,##0\)"/>
    <numFmt numFmtId="177" formatCode="&quot;$&quot;\ #,##0.00_-;[Red]&quot;$&quot;\ #,##0.00\-"/>
    <numFmt numFmtId="178" formatCode="#\ ??/??"/>
    <numFmt numFmtId="179" formatCode="_(&quot;$&quot;* #,##0_);_(&quot;$&quot;* \(#,##0\);_(&quot;$&quot;* &quot;-&quot;_);_(@_)"/>
    <numFmt numFmtId="180" formatCode="&quot;$&quot;#,##0_);[Red]\(&quot;$&quot;#,##0\)"/>
    <numFmt numFmtId="181" formatCode="yy\.mm\.dd"/>
    <numFmt numFmtId="182" formatCode="_-&quot;$&quot;\ * #,##0_-;_-&quot;$&quot;\ * #,##0\-;_-&quot;$&quot;\ * &quot;-&quot;_-;_-@_-"/>
    <numFmt numFmtId="43" formatCode="_ * #,##0.00_ ;_ * \-#,##0.00_ ;_ * &quot;-&quot;??_ ;_ @_ "/>
    <numFmt numFmtId="183" formatCode="0_ "/>
    <numFmt numFmtId="184" formatCode="&quot;$&quot;#,##0.00_);[Red]\(&quot;$&quot;#,##0.00\)"/>
    <numFmt numFmtId="185" formatCode="_-* #,##0.00_-;\-* #,##0.00_-;_-* &quot;-&quot;??_-;_-@_-"/>
    <numFmt numFmtId="186" formatCode="&quot;$&quot;\ #,##0_-;[Red]&quot;$&quot;\ #,##0\-"/>
    <numFmt numFmtId="187" formatCode="_-&quot;$&quot;\ * #,##0.00_-;_-&quot;$&quot;\ * #,##0.00\-;_-&quot;$&quot;\ * &quot;-&quot;??_-;_-@_-"/>
    <numFmt numFmtId="188" formatCode="_(&quot;$&quot;* #,##0.00_);_(&quot;$&quot;* \(#,##0.00\);_(&quot;$&quot;* &quot;-&quot;??_);_(@_)"/>
    <numFmt numFmtId="189" formatCode="_-* #,##0_-;\-* #,##0_-;_-* &quot;-&quot;_-;_-@_-"/>
    <numFmt numFmtId="190" formatCode="\$#,##0.00;\(\$#,##0.00\)"/>
    <numFmt numFmtId="191" formatCode="#,##0.0_);\(#,##0.0\)"/>
    <numFmt numFmtId="192" formatCode="\$#,##0;\(\$#,##0\)"/>
    <numFmt numFmtId="193" formatCode="\800000"/>
  </numFmts>
  <fonts count="54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C00000"/>
      <name val="宋体"/>
      <charset val="134"/>
    </font>
    <font>
      <sz val="12"/>
      <color rgb="FFC0000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8"/>
      <color rgb="FF00B050"/>
      <name val="宋体"/>
      <charset val="134"/>
    </font>
    <font>
      <b/>
      <sz val="20"/>
      <color rgb="FFC00000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0"/>
      <name val="MS Sans Serif"/>
      <charset val="134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8"/>
      <name val="Times New Roman"/>
      <charset val="134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Geneva"/>
      <charset val="134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7"/>
      <name val="Small Fonts"/>
      <charset val="134"/>
    </font>
    <font>
      <b/>
      <sz val="10"/>
      <name val="Tms Rmn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新細明體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9"/>
      <name val="Arial"/>
      <charset val="134"/>
    </font>
    <font>
      <sz val="11"/>
      <color rgb="FF006100"/>
      <name val="宋体"/>
      <charset val="0"/>
      <scheme val="minor"/>
    </font>
    <font>
      <b/>
      <sz val="14"/>
      <name val="楷体"/>
      <charset val="134"/>
    </font>
    <font>
      <b/>
      <sz val="11"/>
      <color rgb="FF3F3F3F"/>
      <name val="宋体"/>
      <charset val="0"/>
      <scheme val="minor"/>
    </font>
    <font>
      <sz val="10"/>
      <name val="楷体"/>
      <charset val="134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3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0" fillId="0" borderId="0">
      <alignment horizontal="center" wrapText="1"/>
      <protection locked="0"/>
    </xf>
    <xf numFmtId="41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1" fontId="12" fillId="0" borderId="7" applyFill="0" applyProtection="0">
      <alignment horizontal="right"/>
    </xf>
    <xf numFmtId="0" fontId="19" fillId="1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6" applyNumberFormat="0" applyFont="0" applyAlignment="0" applyProtection="0">
      <alignment vertical="center"/>
    </xf>
    <xf numFmtId="0" fontId="18" fillId="0" borderId="0"/>
    <xf numFmtId="0" fontId="18" fillId="0" borderId="0"/>
    <xf numFmtId="0" fontId="1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35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38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0" borderId="0"/>
    <xf numFmtId="0" fontId="19" fillId="2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4" fillId="33" borderId="16" applyNumberFormat="0" applyAlignment="0" applyProtection="0">
      <alignment vertical="center"/>
    </xf>
    <xf numFmtId="0" fontId="47" fillId="33" borderId="9" applyNumberFormat="0" applyAlignment="0" applyProtection="0">
      <alignment vertical="center"/>
    </xf>
    <xf numFmtId="0" fontId="34" fillId="25" borderId="1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/>
    <xf numFmtId="0" fontId="28" fillId="0" borderId="0" applyNumberFormat="0" applyFill="0" applyBorder="0" applyAlignment="0" applyProtection="0"/>
    <xf numFmtId="0" fontId="26" fillId="0" borderId="0"/>
    <xf numFmtId="0" fontId="16" fillId="0" borderId="0"/>
    <xf numFmtId="0" fontId="26" fillId="0" borderId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76" fontId="46" fillId="0" borderId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90" fontId="46" fillId="0" borderId="0"/>
    <xf numFmtId="15" fontId="48" fillId="0" borderId="0"/>
    <xf numFmtId="192" fontId="46" fillId="0" borderId="0"/>
    <xf numFmtId="0" fontId="49" fillId="35" borderId="0" applyNumberFormat="0" applyBorder="0" applyAlignment="0" applyProtection="0"/>
    <xf numFmtId="0" fontId="50" fillId="0" borderId="17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49" fillId="36" borderId="1" applyNumberFormat="0" applyBorder="0" applyAlignment="0" applyProtection="0"/>
    <xf numFmtId="191" fontId="51" fillId="38" borderId="0"/>
    <xf numFmtId="191" fontId="52" fillId="39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>
      <alignment vertical="center"/>
    </xf>
    <xf numFmtId="182" fontId="0" fillId="0" borderId="0" applyFont="0" applyFill="0" applyBorder="0" applyAlignment="0" applyProtection="0"/>
    <xf numFmtId="0" fontId="46" fillId="0" borderId="0"/>
    <xf numFmtId="37" fontId="32" fillId="0" borderId="0"/>
    <xf numFmtId="186" fontId="12" fillId="0" borderId="0"/>
    <xf numFmtId="0" fontId="16" fillId="0" borderId="0"/>
    <xf numFmtId="0" fontId="12" fillId="0" borderId="0"/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4" fillId="0" borderId="18">
      <alignment horizontal="center"/>
    </xf>
    <xf numFmtId="0" fontId="0" fillId="37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33" fillId="24" borderId="10">
      <protection locked="0"/>
    </xf>
    <xf numFmtId="0" fontId="53" fillId="0" borderId="0"/>
    <xf numFmtId="0" fontId="36" fillId="0" borderId="0">
      <alignment vertical="center"/>
    </xf>
    <xf numFmtId="0" fontId="33" fillId="24" borderId="10">
      <protection locked="0"/>
    </xf>
    <xf numFmtId="0" fontId="33" fillId="24" borderId="10">
      <protection locked="0"/>
    </xf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8" applyNumberFormat="0" applyFill="0" applyProtection="0">
      <alignment horizontal="right"/>
    </xf>
    <xf numFmtId="0" fontId="43" fillId="0" borderId="8" applyNumberFormat="0" applyFill="0" applyProtection="0">
      <alignment horizontal="center"/>
    </xf>
    <xf numFmtId="0" fontId="31" fillId="0" borderId="0">
      <alignment vertical="center"/>
    </xf>
    <xf numFmtId="0" fontId="45" fillId="0" borderId="7" applyNumberFormat="0" applyFill="0" applyProtection="0">
      <alignment horizont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1" fillId="0" borderId="0" applyNumberFormat="0" applyFill="0" applyBorder="0" applyAlignment="0" applyProtection="0"/>
    <xf numFmtId="0" fontId="45" fillId="0" borderId="7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8" applyNumberFormat="0" applyFill="0" applyProtection="0">
      <alignment horizontal="left"/>
    </xf>
    <xf numFmtId="1" fontId="12" fillId="0" borderId="7" applyFill="0" applyProtection="0">
      <alignment horizontal="center"/>
    </xf>
    <xf numFmtId="193" fontId="18" fillId="0" borderId="0">
      <alignment horizontal="center" vertical="center"/>
    </xf>
    <xf numFmtId="0" fontId="48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83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6" fillId="0" borderId="1" xfId="0" applyNumberFormat="1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12" fillId="0" borderId="0" xfId="94"/>
    <xf numFmtId="0" fontId="0" fillId="0" borderId="0" xfId="0" applyProtection="1">
      <alignment vertical="center"/>
      <protection locked="0" hidden="1"/>
    </xf>
    <xf numFmtId="0" fontId="12" fillId="2" borderId="0" xfId="94" applyFill="1"/>
  </cellXfs>
  <cellStyles count="13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日期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_ET_STYLE_NoName_00__Sheet3" xfId="16"/>
    <cellStyle name="_ET_STYLE_NoName_00__Book1" xfId="17"/>
    <cellStyle name="60% - 强调文字颜色 2" xfId="18" builtinId="36"/>
    <cellStyle name="标题 4" xfId="19" builtinId="19"/>
    <cellStyle name="警告文本" xfId="20" builtinId="11"/>
    <cellStyle name="_ET_STYLE_NoName_00_" xfId="21"/>
    <cellStyle name="标题" xfId="22" builtinId="15"/>
    <cellStyle name="_Book1_1" xfId="23"/>
    <cellStyle name="解释性文本" xfId="24" builtinId="53"/>
    <cellStyle name="6mal" xfId="25"/>
    <cellStyle name="标题 1" xfId="26" builtinId="1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_Book1_5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PSChar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_Book1" xfId="59"/>
    <cellStyle name="_Book1_2" xfId="60"/>
    <cellStyle name="_Book1_3" xfId="61"/>
    <cellStyle name="_Book1_4" xfId="62"/>
    <cellStyle name="_ET_STYLE_NoName_00__Book1_1" xfId="63"/>
    <cellStyle name="ColLevel_0" xfId="64"/>
    <cellStyle name="Comma [0]_!!!GO" xfId="65"/>
    <cellStyle name="comma zerodec" xfId="66"/>
    <cellStyle name="Comma_!!!GO" xfId="67"/>
    <cellStyle name="Currency [0]_!!!GO" xfId="68"/>
    <cellStyle name="样式 1" xfId="69"/>
    <cellStyle name="分级显示列_1_Book1" xfId="70"/>
    <cellStyle name="Currency_!!!GO" xfId="71"/>
    <cellStyle name="Currency1" xfId="72"/>
    <cellStyle name="Date" xfId="73"/>
    <cellStyle name="Dollar (zero dec)" xfId="74"/>
    <cellStyle name="Grey" xfId="75"/>
    <cellStyle name="Header1" xfId="76"/>
    <cellStyle name="Header2" xfId="77"/>
    <cellStyle name="Input [yellow]" xfId="78"/>
    <cellStyle name="Input Cells" xfId="79"/>
    <cellStyle name="Linked Cells" xfId="80"/>
    <cellStyle name="Millares [0]_96 Risk" xfId="81"/>
    <cellStyle name="Millares_96 Risk" xfId="82"/>
    <cellStyle name="Milliers [0]_!!!GO" xfId="83"/>
    <cellStyle name="Milliers_!!!GO" xfId="84"/>
    <cellStyle name="Moneda [0]_96 Risk" xfId="85"/>
    <cellStyle name="Moneda_96 Risk" xfId="86"/>
    <cellStyle name="Mon閠aire [0]_!!!GO" xfId="87"/>
    <cellStyle name="常规 3" xfId="88"/>
    <cellStyle name="Mon閠aire_!!!GO" xfId="89"/>
    <cellStyle name="New Times Roman" xfId="90"/>
    <cellStyle name="no dec" xfId="91"/>
    <cellStyle name="Normal - Style1" xfId="92"/>
    <cellStyle name="Normal_!!!GO" xfId="93"/>
    <cellStyle name="Normal_Book1" xfId="94"/>
    <cellStyle name="PSInt" xfId="95"/>
    <cellStyle name="per.style" xfId="96"/>
    <cellStyle name="Percent [2]" xfId="97"/>
    <cellStyle name="Percent_!!!GO" xfId="98"/>
    <cellStyle name="Pourcentage_pldt" xfId="99"/>
    <cellStyle name="PSDate" xfId="100"/>
    <cellStyle name="PSDec" xfId="101"/>
    <cellStyle name="PSHeading" xfId="102"/>
    <cellStyle name="PSSpacer" xfId="103"/>
    <cellStyle name="RowLevel_0" xfId="104"/>
    <cellStyle name="sstot" xfId="105"/>
    <cellStyle name="Standard_AREAS" xfId="106"/>
    <cellStyle name="一般_家裝渠道產品" xfId="107"/>
    <cellStyle name="t" xfId="108"/>
    <cellStyle name="t_HVAC Equipment (3)" xfId="109"/>
    <cellStyle name="捠壿 [0.00]_Region Orders (2)" xfId="110"/>
    <cellStyle name="捠壿_Region Orders (2)" xfId="111"/>
    <cellStyle name="编号" xfId="112"/>
    <cellStyle name="标题1" xfId="113"/>
    <cellStyle name="常规 2 2" xfId="114"/>
    <cellStyle name="部门" xfId="115"/>
    <cellStyle name="常规 2" xfId="116"/>
    <cellStyle name="常规 2_Book1" xfId="117"/>
    <cellStyle name="常规 4" xfId="118"/>
    <cellStyle name="分级显示行_1_Book1" xfId="119"/>
    <cellStyle name="借出原因" xfId="120"/>
    <cellStyle name="普通_laroux" xfId="121"/>
    <cellStyle name="千分位[0]_laroux" xfId="122"/>
    <cellStyle name="千分位_laroux" xfId="123"/>
    <cellStyle name="千位[0]_ 方正PC" xfId="124"/>
    <cellStyle name="千位_ 方正PC" xfId="125"/>
    <cellStyle name="商品名称" xfId="126"/>
    <cellStyle name="数量" xfId="127"/>
    <cellStyle name="员工编号" xfId="128"/>
    <cellStyle name="昗弨_Pacific Region P&amp;L" xfId="129"/>
    <cellStyle name="寘嬫愗傝 [0.00]_Region Orders (2)" xfId="130"/>
    <cellStyle name="寘嬫愗傝_Region Orders (2)" xfId="13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showZeros="0" defaultGridColor="0" colorId="0" workbookViewId="0">
      <selection activeCell="C1" sqref="C1"/>
    </sheetView>
  </sheetViews>
  <sheetFormatPr defaultColWidth="8" defaultRowHeight="12.75"/>
  <cols>
    <col min="1" max="1" width="26.125" style="56" customWidth="1"/>
    <col min="2" max="2" width="1.125" style="56" customWidth="1"/>
    <col min="3" max="3" width="28.125" style="56" customWidth="1"/>
    <col min="4" max="16384" width="8" style="56"/>
  </cols>
  <sheetData>
    <row r="1" ht="14.25" spans="1:3">
      <c r="A1" s="57"/>
      <c r="C1" s="57"/>
    </row>
    <row r="2" ht="14.25" spans="1:1">
      <c r="A2" s="57"/>
    </row>
    <row r="3" ht="14.25" spans="1:3">
      <c r="A3" s="57"/>
      <c r="C3" s="57"/>
    </row>
    <row r="4" ht="14.25" spans="1:3">
      <c r="A4" s="58" t="e">
        <v>#N/A</v>
      </c>
      <c r="C4" s="57"/>
    </row>
    <row r="5" ht="14.25" spans="3:3">
      <c r="C5" s="57"/>
    </row>
    <row r="6" ht="14.25" spans="3:3">
      <c r="C6" s="57"/>
    </row>
    <row r="7" ht="14.25" spans="1:3">
      <c r="A7" s="57"/>
      <c r="C7" s="57"/>
    </row>
    <row r="8" ht="14.25" spans="1:3">
      <c r="A8" s="57"/>
      <c r="C8" s="57"/>
    </row>
    <row r="9" ht="14.25" spans="1:3">
      <c r="A9" s="57"/>
      <c r="C9" s="57"/>
    </row>
    <row r="10" ht="14.25" spans="1:3">
      <c r="A10" s="57"/>
      <c r="C10" s="57"/>
    </row>
    <row r="11" ht="14.25" spans="1:3">
      <c r="A11" s="57"/>
      <c r="C11" s="57"/>
    </row>
    <row r="12" ht="14.25" spans="3:3">
      <c r="C12" s="57"/>
    </row>
    <row r="13" ht="14.25" spans="3:3">
      <c r="C13" s="57"/>
    </row>
    <row r="14" ht="14.25" spans="1:3">
      <c r="A14" s="57"/>
      <c r="C14" s="57"/>
    </row>
    <row r="15" ht="14.25" spans="1:1">
      <c r="A15" s="57"/>
    </row>
    <row r="16" ht="14.25" spans="1:1">
      <c r="A16" s="57"/>
    </row>
    <row r="17" ht="14.25" spans="1:3">
      <c r="A17" s="57"/>
      <c r="C17" s="57"/>
    </row>
    <row r="18" ht="14.25" spans="3:3">
      <c r="C18" s="57"/>
    </row>
    <row r="19" ht="14.25" spans="3:3">
      <c r="C19" s="57"/>
    </row>
    <row r="20" ht="14.25" spans="1:3">
      <c r="A20" s="57"/>
      <c r="C20" s="57"/>
    </row>
    <row r="21" ht="14.25" spans="1:1">
      <c r="A21" s="57"/>
    </row>
    <row r="22" ht="14.25" spans="1:3">
      <c r="A22" s="57"/>
      <c r="C22" s="57"/>
    </row>
    <row r="23" ht="14.25" spans="1:3">
      <c r="A23" s="57"/>
      <c r="C23" s="57"/>
    </row>
    <row r="24" ht="14.25" spans="1:1">
      <c r="A24" s="57"/>
    </row>
    <row r="25" ht="14.25" spans="9:9">
      <c r="I25" s="57"/>
    </row>
    <row r="26" ht="14.25" spans="1:3">
      <c r="A26" s="57"/>
      <c r="C26" s="57"/>
    </row>
    <row r="27" ht="14.25" spans="1:3">
      <c r="A27" s="57"/>
      <c r="C27" s="57"/>
    </row>
    <row r="28" ht="14.25" spans="1:3">
      <c r="A28" s="57"/>
      <c r="C28" s="57"/>
    </row>
    <row r="29" ht="14.25" spans="1:3">
      <c r="A29" s="57"/>
      <c r="C29" s="57"/>
    </row>
    <row r="30" ht="14.25" spans="1:3">
      <c r="A30" s="57"/>
      <c r="C30" s="57"/>
    </row>
    <row r="31" ht="14.25" spans="1:3">
      <c r="A31" s="57"/>
      <c r="C31" s="57"/>
    </row>
    <row r="32" ht="14.25" spans="1:3">
      <c r="A32" s="57"/>
      <c r="C32" s="57"/>
    </row>
    <row r="33" ht="14.25" spans="1:3">
      <c r="A33" s="57"/>
      <c r="C33" s="57"/>
    </row>
    <row r="34" ht="14.25" spans="1:3">
      <c r="A34" s="57"/>
      <c r="C34" s="57"/>
    </row>
    <row r="35" ht="14.25" spans="1:3">
      <c r="A35" s="57"/>
      <c r="C35" s="57"/>
    </row>
    <row r="36" ht="14.25" spans="1:3">
      <c r="A36" s="57"/>
      <c r="C36" s="57"/>
    </row>
    <row r="37" ht="14.25" spans="1:1">
      <c r="A37" s="57"/>
    </row>
    <row r="38" ht="14.25" spans="1:1">
      <c r="A38" s="57"/>
    </row>
    <row r="39" ht="14.25" spans="1:3">
      <c r="A39" s="57"/>
      <c r="C39" s="57"/>
    </row>
    <row r="40" ht="14.25" spans="1:3">
      <c r="A40" s="57"/>
      <c r="C40" s="57"/>
    </row>
    <row r="41" ht="14.25" spans="1:3">
      <c r="A41" s="57"/>
      <c r="C41" s="57"/>
    </row>
  </sheetData>
  <sheetProtection password="8863" sheet="1" objects="1" scenarios="1"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87"/>
  <sheetViews>
    <sheetView tabSelected="1" topLeftCell="A52" workbookViewId="0">
      <selection activeCell="AE80" sqref="AE80"/>
    </sheetView>
  </sheetViews>
  <sheetFormatPr defaultColWidth="9" defaultRowHeight="14.25"/>
  <cols>
    <col min="1" max="1" width="2.75" customWidth="1"/>
    <col min="2" max="2" width="11.875" style="1" customWidth="1"/>
    <col min="3" max="3" width="5.375" style="1" customWidth="1"/>
    <col min="4" max="4" width="4.375" style="7" customWidth="1"/>
    <col min="5" max="6" width="4.625" style="7" customWidth="1"/>
    <col min="7" max="7" width="4.375" style="8" customWidth="1"/>
    <col min="8" max="8" width="3.875" style="2" customWidth="1"/>
    <col min="9" max="9" width="4.25" style="9" customWidth="1"/>
    <col min="10" max="10" width="4.625" style="7" customWidth="1"/>
    <col min="11" max="11" width="5" style="8" customWidth="1"/>
    <col min="12" max="12" width="4.5" style="7" customWidth="1"/>
    <col min="13" max="13" width="4.75" style="8" customWidth="1"/>
    <col min="14" max="14" width="4.5" style="7" customWidth="1"/>
    <col min="15" max="15" width="4.125" style="8" customWidth="1"/>
    <col min="16" max="16" width="4.5" style="7" customWidth="1"/>
    <col min="17" max="17" width="4" style="7" customWidth="1"/>
    <col min="18" max="18" width="4.25" style="7" customWidth="1"/>
    <col min="19" max="19" width="4.5" style="7" customWidth="1"/>
    <col min="20" max="20" width="3.75" style="7" customWidth="1"/>
    <col min="21" max="21" width="3.875" style="7" customWidth="1"/>
    <col min="22" max="22" width="4.375" customWidth="1"/>
    <col min="23" max="23" width="4.375" style="10" customWidth="1"/>
    <col min="24" max="24" width="4.375" customWidth="1"/>
    <col min="25" max="25" width="4.5" customWidth="1"/>
    <col min="26" max="27" width="4.25" customWidth="1"/>
    <col min="28" max="28" width="7.5" customWidth="1"/>
  </cols>
  <sheetData>
    <row r="1" s="3" customFormat="1" ht="32.1" customHeight="1" spans="1:28">
      <c r="A1" s="11" t="s">
        <v>0</v>
      </c>
      <c r="B1" s="12"/>
      <c r="C1" s="12"/>
      <c r="D1" s="13"/>
      <c r="E1" s="13"/>
      <c r="F1" s="13"/>
      <c r="G1" s="14"/>
      <c r="H1" s="15"/>
      <c r="I1" s="40"/>
      <c r="J1" s="13"/>
      <c r="K1" s="14"/>
      <c r="L1" s="13"/>
      <c r="M1" s="14"/>
      <c r="N1" s="13"/>
      <c r="O1" s="14"/>
      <c r="P1" s="13"/>
      <c r="Q1" s="13"/>
      <c r="R1" s="13"/>
      <c r="S1" s="13"/>
      <c r="T1" s="13"/>
      <c r="U1" s="13"/>
      <c r="V1" s="11"/>
      <c r="W1" s="47"/>
      <c r="X1" s="11"/>
      <c r="Y1" s="11"/>
      <c r="Z1" s="11"/>
      <c r="AA1" s="11"/>
      <c r="AB1" s="11"/>
    </row>
    <row r="2" s="3" customFormat="1" ht="27.95" customHeight="1" spans="1:28">
      <c r="A2" s="16" t="s">
        <v>1</v>
      </c>
      <c r="B2" s="15" t="s">
        <v>2</v>
      </c>
      <c r="C2" s="15" t="s">
        <v>3</v>
      </c>
      <c r="D2" s="17" t="s">
        <v>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51" t="s">
        <v>5</v>
      </c>
    </row>
    <row r="3" s="3" customFormat="1" ht="27.95" customHeight="1" spans="1:28">
      <c r="A3" s="16"/>
      <c r="B3" s="15"/>
      <c r="C3" s="13"/>
      <c r="D3" s="18" t="s">
        <v>6</v>
      </c>
      <c r="E3" s="18"/>
      <c r="F3" s="18"/>
      <c r="G3" s="18"/>
      <c r="H3" s="18"/>
      <c r="I3" s="18"/>
      <c r="J3" s="41" t="s">
        <v>7</v>
      </c>
      <c r="K3" s="19"/>
      <c r="L3" s="13" t="s">
        <v>8</v>
      </c>
      <c r="M3" s="13"/>
      <c r="N3" s="13" t="s">
        <v>9</v>
      </c>
      <c r="O3" s="13"/>
      <c r="P3" s="13"/>
      <c r="Q3" s="13"/>
      <c r="R3" s="13"/>
      <c r="S3" s="13"/>
      <c r="T3" s="13" t="s">
        <v>10</v>
      </c>
      <c r="U3" s="13"/>
      <c r="V3" s="18" t="s">
        <v>11</v>
      </c>
      <c r="W3" s="18"/>
      <c r="X3" s="41" t="s">
        <v>12</v>
      </c>
      <c r="Y3" s="19"/>
      <c r="Z3" s="18"/>
      <c r="AA3" s="18"/>
      <c r="AB3" s="51"/>
    </row>
    <row r="4" s="3" customFormat="1" ht="27.95" customHeight="1" spans="1:28">
      <c r="A4" s="16"/>
      <c r="B4" s="15"/>
      <c r="C4" s="13"/>
      <c r="D4" s="18" t="s">
        <v>13</v>
      </c>
      <c r="E4" s="19"/>
      <c r="F4" s="18" t="s">
        <v>14</v>
      </c>
      <c r="G4" s="18"/>
      <c r="H4" s="13" t="s">
        <v>15</v>
      </c>
      <c r="I4" s="13"/>
      <c r="J4" s="18" t="s">
        <v>16</v>
      </c>
      <c r="K4" s="19"/>
      <c r="L4" s="18" t="s">
        <v>16</v>
      </c>
      <c r="M4" s="19"/>
      <c r="N4" s="13" t="s">
        <v>16</v>
      </c>
      <c r="O4" s="13"/>
      <c r="P4" s="13" t="s">
        <v>17</v>
      </c>
      <c r="Q4" s="13"/>
      <c r="R4" s="13" t="s">
        <v>18</v>
      </c>
      <c r="S4" s="13"/>
      <c r="T4" s="13" t="s">
        <v>19</v>
      </c>
      <c r="U4" s="13"/>
      <c r="V4" s="18" t="s">
        <v>16</v>
      </c>
      <c r="W4" s="18"/>
      <c r="X4" s="41" t="s">
        <v>20</v>
      </c>
      <c r="Y4" s="19"/>
      <c r="Z4" s="18" t="s">
        <v>21</v>
      </c>
      <c r="AA4" s="18"/>
      <c r="AB4" s="51"/>
    </row>
    <row r="5" s="3" customFormat="1" ht="34.5" customHeight="1" spans="1:28">
      <c r="A5" s="16"/>
      <c r="B5" s="15"/>
      <c r="C5" s="13"/>
      <c r="D5" s="20" t="s">
        <v>22</v>
      </c>
      <c r="E5" s="21" t="s">
        <v>23</v>
      </c>
      <c r="F5" s="20" t="s">
        <v>22</v>
      </c>
      <c r="G5" s="21" t="s">
        <v>23</v>
      </c>
      <c r="H5" s="20" t="s">
        <v>22</v>
      </c>
      <c r="I5" s="21" t="s">
        <v>23</v>
      </c>
      <c r="J5" s="20" t="s">
        <v>22</v>
      </c>
      <c r="K5" s="21" t="s">
        <v>23</v>
      </c>
      <c r="L5" s="20" t="s">
        <v>22</v>
      </c>
      <c r="M5" s="21" t="s">
        <v>23</v>
      </c>
      <c r="N5" s="20" t="s">
        <v>22</v>
      </c>
      <c r="O5" s="21" t="s">
        <v>23</v>
      </c>
      <c r="P5" s="20" t="s">
        <v>22</v>
      </c>
      <c r="Q5" s="21" t="s">
        <v>23</v>
      </c>
      <c r="R5" s="20" t="s">
        <v>22</v>
      </c>
      <c r="S5" s="21" t="s">
        <v>23</v>
      </c>
      <c r="T5" s="20" t="s">
        <v>22</v>
      </c>
      <c r="U5" s="21" t="s">
        <v>23</v>
      </c>
      <c r="V5" s="20" t="s">
        <v>22</v>
      </c>
      <c r="W5" s="21" t="s">
        <v>23</v>
      </c>
      <c r="X5" s="20" t="s">
        <v>22</v>
      </c>
      <c r="Y5" s="21" t="s">
        <v>23</v>
      </c>
      <c r="Z5" s="20" t="s">
        <v>22</v>
      </c>
      <c r="AA5" s="52" t="s">
        <v>23</v>
      </c>
      <c r="AB5" s="51"/>
    </row>
    <row r="6" s="3" customFormat="1" ht="27.95" customHeight="1" spans="1:28">
      <c r="A6" s="22" t="s">
        <v>24</v>
      </c>
      <c r="B6" s="23" t="s">
        <v>25</v>
      </c>
      <c r="C6" s="24" t="s">
        <v>26</v>
      </c>
      <c r="D6" s="25"/>
      <c r="E6" s="25"/>
      <c r="F6" s="25"/>
      <c r="G6" s="25"/>
      <c r="H6" s="26">
        <v>2992</v>
      </c>
      <c r="I6" s="26">
        <f t="shared" ref="I6:I9" si="0">H6*30</f>
        <v>89760</v>
      </c>
      <c r="J6" s="25"/>
      <c r="K6" s="25"/>
      <c r="L6" s="42"/>
      <c r="M6" s="42"/>
      <c r="N6" s="43"/>
      <c r="O6" s="43"/>
      <c r="P6" s="43"/>
      <c r="Q6" s="43"/>
      <c r="R6" s="48"/>
      <c r="S6" s="48"/>
      <c r="T6" s="48"/>
      <c r="U6" s="48"/>
      <c r="V6" s="25"/>
      <c r="W6" s="25"/>
      <c r="X6" s="25"/>
      <c r="Y6" s="25"/>
      <c r="Z6" s="25"/>
      <c r="AA6" s="25"/>
      <c r="AB6" s="25">
        <f>E6+G6+I6+K6+M6+O6+Q6+S6+U6+W6+Y6+AA6</f>
        <v>89760</v>
      </c>
    </row>
    <row r="7" s="3" customFormat="1" ht="27.95" customHeight="1" spans="1:28">
      <c r="A7" s="22" t="s">
        <v>27</v>
      </c>
      <c r="B7" s="23" t="s">
        <v>28</v>
      </c>
      <c r="C7" s="24" t="s">
        <v>26</v>
      </c>
      <c r="D7" s="27">
        <v>137</v>
      </c>
      <c r="E7" s="25">
        <f>D7*20</f>
        <v>2740</v>
      </c>
      <c r="F7" s="25">
        <v>120</v>
      </c>
      <c r="G7" s="25">
        <f>F7*20</f>
        <v>2400</v>
      </c>
      <c r="H7" s="27">
        <v>4540</v>
      </c>
      <c r="I7" s="26">
        <f t="shared" si="0"/>
        <v>136200</v>
      </c>
      <c r="J7" s="25"/>
      <c r="K7" s="25"/>
      <c r="L7" s="31">
        <v>1500</v>
      </c>
      <c r="M7" s="31">
        <v>60000</v>
      </c>
      <c r="N7" s="25"/>
      <c r="O7" s="25"/>
      <c r="P7" s="25"/>
      <c r="Q7" s="25"/>
      <c r="R7" s="25"/>
      <c r="S7" s="25"/>
      <c r="T7" s="25"/>
      <c r="U7" s="25"/>
      <c r="V7" s="25">
        <v>2000</v>
      </c>
      <c r="W7" s="25">
        <f>V7*40</f>
        <v>80000</v>
      </c>
      <c r="X7" s="25"/>
      <c r="Y7" s="25"/>
      <c r="Z7" s="25"/>
      <c r="AA7" s="25"/>
      <c r="AB7" s="25">
        <f t="shared" ref="AB7:AB38" si="1">E7+G7+I7+K7+M7+O7+Q7+S7+U7+W7+Y7+AA7</f>
        <v>281340</v>
      </c>
    </row>
    <row r="8" s="3" customFormat="1" ht="27.95" customHeight="1" spans="1:28">
      <c r="A8" s="22" t="s">
        <v>29</v>
      </c>
      <c r="B8" s="23" t="s">
        <v>30</v>
      </c>
      <c r="C8" s="24" t="s">
        <v>31</v>
      </c>
      <c r="D8" s="27"/>
      <c r="E8" s="25"/>
      <c r="F8" s="25"/>
      <c r="G8" s="25"/>
      <c r="H8" s="27">
        <v>3775</v>
      </c>
      <c r="I8" s="26">
        <f t="shared" si="0"/>
        <v>113250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f t="shared" si="1"/>
        <v>113250</v>
      </c>
    </row>
    <row r="9" s="4" customFormat="1" ht="27.95" customHeight="1" spans="1:28">
      <c r="A9" s="22" t="s">
        <v>32</v>
      </c>
      <c r="B9" s="23" t="s">
        <v>33</v>
      </c>
      <c r="C9" s="24" t="s">
        <v>34</v>
      </c>
      <c r="D9" s="27"/>
      <c r="E9" s="25"/>
      <c r="F9" s="25"/>
      <c r="G9" s="25"/>
      <c r="H9" s="27">
        <v>3003</v>
      </c>
      <c r="I9" s="26">
        <f t="shared" si="0"/>
        <v>90090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>
        <f t="shared" si="1"/>
        <v>90090</v>
      </c>
    </row>
    <row r="10" s="4" customFormat="1" ht="27.95" customHeight="1" spans="1:28">
      <c r="A10" s="22" t="s">
        <v>35</v>
      </c>
      <c r="B10" s="28" t="s">
        <v>33</v>
      </c>
      <c r="C10" s="29" t="s">
        <v>36</v>
      </c>
      <c r="D10" s="30"/>
      <c r="E10" s="31"/>
      <c r="F10" s="31"/>
      <c r="G10" s="31"/>
      <c r="H10" s="30">
        <v>2260</v>
      </c>
      <c r="I10" s="37">
        <v>67800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>
        <f t="shared" si="1"/>
        <v>67800</v>
      </c>
    </row>
    <row r="11" s="4" customFormat="1" ht="27.95" customHeight="1" spans="1:28">
      <c r="A11" s="22" t="s">
        <v>37</v>
      </c>
      <c r="B11" s="23" t="s">
        <v>38</v>
      </c>
      <c r="C11" s="24" t="s">
        <v>34</v>
      </c>
      <c r="D11" s="27"/>
      <c r="E11" s="25"/>
      <c r="F11" s="25"/>
      <c r="G11" s="25"/>
      <c r="H11" s="27">
        <v>4013</v>
      </c>
      <c r="I11" s="26">
        <f>H11*30</f>
        <v>120390</v>
      </c>
      <c r="J11" s="25">
        <v>1350</v>
      </c>
      <c r="K11" s="25">
        <v>54000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1"/>
        <v>174390</v>
      </c>
    </row>
    <row r="12" s="4" customFormat="1" ht="27.95" customHeight="1" spans="1:28">
      <c r="A12" s="22" t="s">
        <v>39</v>
      </c>
      <c r="B12" s="23" t="s">
        <v>38</v>
      </c>
      <c r="C12" s="24" t="s">
        <v>40</v>
      </c>
      <c r="D12" s="27"/>
      <c r="E12" s="25"/>
      <c r="F12" s="25"/>
      <c r="G12" s="25"/>
      <c r="H12" s="26"/>
      <c r="I12" s="26"/>
      <c r="J12" s="25">
        <v>438</v>
      </c>
      <c r="K12" s="25">
        <f>J12*40</f>
        <v>17520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>
        <f t="shared" si="1"/>
        <v>17520</v>
      </c>
    </row>
    <row r="13" s="4" customFormat="1" ht="27.95" customHeight="1" spans="1:28">
      <c r="A13" s="22" t="s">
        <v>41</v>
      </c>
      <c r="B13" s="23" t="s">
        <v>42</v>
      </c>
      <c r="C13" s="24" t="s">
        <v>43</v>
      </c>
      <c r="D13" s="27"/>
      <c r="E13" s="25"/>
      <c r="F13" s="25"/>
      <c r="G13" s="25"/>
      <c r="H13" s="26">
        <v>4500</v>
      </c>
      <c r="I13" s="26">
        <v>135000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>
        <f t="shared" si="1"/>
        <v>135000</v>
      </c>
    </row>
    <row r="14" s="4" customFormat="1" ht="27.95" customHeight="1" spans="1:28">
      <c r="A14" s="22" t="s">
        <v>44</v>
      </c>
      <c r="B14" s="23" t="s">
        <v>45</v>
      </c>
      <c r="C14" s="24" t="s">
        <v>36</v>
      </c>
      <c r="D14" s="27"/>
      <c r="E14" s="25"/>
      <c r="F14" s="25"/>
      <c r="G14" s="25"/>
      <c r="H14" s="26">
        <v>4500</v>
      </c>
      <c r="I14" s="26">
        <v>135000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f t="shared" si="1"/>
        <v>135000</v>
      </c>
    </row>
    <row r="15" s="4" customFormat="1" ht="27.95" customHeight="1" spans="1:28">
      <c r="A15" s="22" t="s">
        <v>46</v>
      </c>
      <c r="B15" s="32" t="s">
        <v>47</v>
      </c>
      <c r="C15" s="24" t="s">
        <v>43</v>
      </c>
      <c r="D15" s="27"/>
      <c r="E15" s="25"/>
      <c r="F15" s="25"/>
      <c r="G15" s="25"/>
      <c r="H15" s="26">
        <v>900</v>
      </c>
      <c r="I15" s="26">
        <v>27000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f t="shared" si="1"/>
        <v>27000</v>
      </c>
    </row>
    <row r="16" s="4" customFormat="1" ht="27.95" customHeight="1" spans="1:28">
      <c r="A16" s="22" t="s">
        <v>48</v>
      </c>
      <c r="B16" s="32" t="s">
        <v>47</v>
      </c>
      <c r="C16" s="24" t="s">
        <v>36</v>
      </c>
      <c r="D16" s="27"/>
      <c r="E16" s="25"/>
      <c r="F16" s="25"/>
      <c r="G16" s="25"/>
      <c r="H16" s="26">
        <v>900</v>
      </c>
      <c r="I16" s="26">
        <v>27000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f t="shared" si="1"/>
        <v>27000</v>
      </c>
    </row>
    <row r="17" s="4" customFormat="1" ht="27.95" customHeight="1" spans="1:28">
      <c r="A17" s="22" t="s">
        <v>49</v>
      </c>
      <c r="B17" s="32" t="s">
        <v>50</v>
      </c>
      <c r="C17" s="24" t="s">
        <v>36</v>
      </c>
      <c r="D17" s="27"/>
      <c r="E17" s="25"/>
      <c r="F17" s="25"/>
      <c r="G17" s="25"/>
      <c r="H17" s="26"/>
      <c r="I17" s="26"/>
      <c r="J17" s="25"/>
      <c r="K17" s="25"/>
      <c r="L17" s="25"/>
      <c r="M17" s="25"/>
      <c r="N17" s="25">
        <v>140</v>
      </c>
      <c r="O17" s="25">
        <f>N17*40</f>
        <v>5600</v>
      </c>
      <c r="P17" s="25">
        <v>140</v>
      </c>
      <c r="Q17" s="25">
        <f>P17*20</f>
        <v>2800</v>
      </c>
      <c r="R17" s="25">
        <v>140</v>
      </c>
      <c r="S17" s="25">
        <f>R17*30</f>
        <v>4200</v>
      </c>
      <c r="T17" s="25"/>
      <c r="U17" s="25"/>
      <c r="V17" s="25"/>
      <c r="W17" s="25"/>
      <c r="X17" s="25"/>
      <c r="Y17" s="25"/>
      <c r="Z17" s="25"/>
      <c r="AA17" s="25"/>
      <c r="AB17" s="25">
        <f t="shared" si="1"/>
        <v>12600</v>
      </c>
    </row>
    <row r="18" s="5" customFormat="1" ht="27.95" customHeight="1" spans="1:28">
      <c r="A18" s="22" t="s">
        <v>51</v>
      </c>
      <c r="B18" s="23" t="s">
        <v>52</v>
      </c>
      <c r="C18" s="24" t="s">
        <v>53</v>
      </c>
      <c r="D18" s="27">
        <v>2210</v>
      </c>
      <c r="E18" s="25">
        <f>D18*20</f>
        <v>44200</v>
      </c>
      <c r="F18" s="25">
        <v>2100</v>
      </c>
      <c r="G18" s="25">
        <f>F18*20</f>
        <v>42000</v>
      </c>
      <c r="H18" s="26">
        <v>4640</v>
      </c>
      <c r="I18" s="26">
        <f t="shared" ref="I18:I25" si="2">H18*30</f>
        <v>139200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>
        <v>900</v>
      </c>
      <c r="Y18" s="25">
        <f>X18*40</f>
        <v>36000</v>
      </c>
      <c r="Z18" s="25">
        <v>860</v>
      </c>
      <c r="AA18" s="25">
        <f>Z18*30</f>
        <v>25800</v>
      </c>
      <c r="AB18" s="25">
        <f t="shared" si="1"/>
        <v>287200</v>
      </c>
    </row>
    <row r="19" s="5" customFormat="1" ht="27.95" customHeight="1" spans="1:28">
      <c r="A19" s="22" t="s">
        <v>54</v>
      </c>
      <c r="B19" s="32" t="s">
        <v>55</v>
      </c>
      <c r="C19" s="33" t="s">
        <v>53</v>
      </c>
      <c r="D19" s="27"/>
      <c r="E19" s="25"/>
      <c r="F19" s="25"/>
      <c r="G19" s="25"/>
      <c r="H19" s="26">
        <v>4660</v>
      </c>
      <c r="I19" s="26">
        <f t="shared" si="2"/>
        <v>139800</v>
      </c>
      <c r="J19" s="25"/>
      <c r="K19" s="25"/>
      <c r="L19" s="44"/>
      <c r="M19" s="25"/>
      <c r="N19" s="43"/>
      <c r="O19" s="25"/>
      <c r="P19" s="43"/>
      <c r="Q19" s="25"/>
      <c r="R19" s="43"/>
      <c r="S19" s="25"/>
      <c r="T19" s="43"/>
      <c r="U19" s="43"/>
      <c r="V19" s="43"/>
      <c r="W19" s="43"/>
      <c r="X19" s="43"/>
      <c r="Y19" s="43"/>
      <c r="Z19" s="43"/>
      <c r="AA19" s="25"/>
      <c r="AB19" s="25">
        <f t="shared" si="1"/>
        <v>139800</v>
      </c>
    </row>
    <row r="20" s="5" customFormat="1" ht="27.95" customHeight="1" spans="1:28">
      <c r="A20" s="22" t="s">
        <v>56</v>
      </c>
      <c r="B20" s="32" t="s">
        <v>57</v>
      </c>
      <c r="C20" s="24" t="s">
        <v>53</v>
      </c>
      <c r="D20" s="27"/>
      <c r="E20" s="25"/>
      <c r="F20" s="25"/>
      <c r="G20" s="25"/>
      <c r="H20" s="26">
        <v>2184</v>
      </c>
      <c r="I20" s="26">
        <f t="shared" si="2"/>
        <v>65520</v>
      </c>
      <c r="J20" s="25"/>
      <c r="K20" s="25"/>
      <c r="L20" s="43"/>
      <c r="M20" s="25"/>
      <c r="N20" s="43"/>
      <c r="O20" s="25"/>
      <c r="P20" s="43"/>
      <c r="Q20" s="25"/>
      <c r="R20" s="43"/>
      <c r="S20" s="25"/>
      <c r="T20" s="43"/>
      <c r="U20" s="43"/>
      <c r="V20" s="43"/>
      <c r="W20" s="43"/>
      <c r="X20" s="43"/>
      <c r="Y20" s="43"/>
      <c r="Z20" s="43"/>
      <c r="AA20" s="25"/>
      <c r="AB20" s="25">
        <f t="shared" si="1"/>
        <v>65520</v>
      </c>
    </row>
    <row r="21" s="4" customFormat="1" ht="27.95" customHeight="1" spans="1:28">
      <c r="A21" s="22" t="s">
        <v>58</v>
      </c>
      <c r="B21" s="34" t="s">
        <v>59</v>
      </c>
      <c r="C21" s="24" t="s">
        <v>40</v>
      </c>
      <c r="D21" s="27"/>
      <c r="E21" s="25"/>
      <c r="F21" s="25"/>
      <c r="G21" s="25"/>
      <c r="H21" s="26">
        <v>3750</v>
      </c>
      <c r="I21" s="26">
        <f t="shared" si="2"/>
        <v>112500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>
        <f t="shared" si="1"/>
        <v>112500</v>
      </c>
    </row>
    <row r="22" s="6" customFormat="1" ht="27.95" customHeight="1" spans="1:28">
      <c r="A22" s="22" t="s">
        <v>60</v>
      </c>
      <c r="B22" s="32" t="s">
        <v>61</v>
      </c>
      <c r="C22" s="33" t="s">
        <v>62</v>
      </c>
      <c r="D22" s="27"/>
      <c r="E22" s="25"/>
      <c r="F22" s="25"/>
      <c r="G22" s="25"/>
      <c r="H22" s="26">
        <v>3000</v>
      </c>
      <c r="I22" s="26">
        <f t="shared" si="2"/>
        <v>90000</v>
      </c>
      <c r="J22" s="25"/>
      <c r="K22" s="25"/>
      <c r="L22" s="44"/>
      <c r="M22" s="25"/>
      <c r="N22" s="43"/>
      <c r="O22" s="25"/>
      <c r="P22" s="43"/>
      <c r="Q22" s="25"/>
      <c r="R22" s="43"/>
      <c r="S22" s="25"/>
      <c r="T22" s="43"/>
      <c r="U22" s="43"/>
      <c r="V22" s="43"/>
      <c r="W22" s="43"/>
      <c r="X22" s="43"/>
      <c r="Y22" s="43"/>
      <c r="Z22" s="43"/>
      <c r="AA22" s="25"/>
      <c r="AB22" s="25">
        <f t="shared" si="1"/>
        <v>90000</v>
      </c>
    </row>
    <row r="23" s="6" customFormat="1" ht="27.95" customHeight="1" spans="1:28">
      <c r="A23" s="22" t="s">
        <v>63</v>
      </c>
      <c r="B23" s="32" t="s">
        <v>64</v>
      </c>
      <c r="C23" s="33" t="s">
        <v>62</v>
      </c>
      <c r="D23" s="27"/>
      <c r="E23" s="25"/>
      <c r="F23" s="25"/>
      <c r="G23" s="25"/>
      <c r="H23" s="26">
        <v>5000</v>
      </c>
      <c r="I23" s="26">
        <f t="shared" si="2"/>
        <v>150000</v>
      </c>
      <c r="J23" s="25"/>
      <c r="K23" s="25"/>
      <c r="L23" s="44"/>
      <c r="M23" s="25"/>
      <c r="N23" s="43"/>
      <c r="O23" s="25"/>
      <c r="P23" s="43"/>
      <c r="Q23" s="25"/>
      <c r="R23" s="43"/>
      <c r="S23" s="25"/>
      <c r="T23" s="43"/>
      <c r="U23" s="43"/>
      <c r="V23" s="43"/>
      <c r="W23" s="43"/>
      <c r="X23" s="43"/>
      <c r="Y23" s="43"/>
      <c r="Z23" s="43"/>
      <c r="AA23" s="25"/>
      <c r="AB23" s="25">
        <f t="shared" si="1"/>
        <v>150000</v>
      </c>
    </row>
    <row r="24" s="6" customFormat="1" ht="27.95" customHeight="1" spans="1:28">
      <c r="A24" s="22" t="s">
        <v>65</v>
      </c>
      <c r="B24" s="32" t="s">
        <v>66</v>
      </c>
      <c r="C24" s="33" t="s">
        <v>67</v>
      </c>
      <c r="D24" s="27">
        <v>300</v>
      </c>
      <c r="E24" s="25">
        <f>D24*20</f>
        <v>6000</v>
      </c>
      <c r="F24" s="25">
        <v>248</v>
      </c>
      <c r="G24" s="25">
        <f>F24*20</f>
        <v>4960</v>
      </c>
      <c r="H24" s="26">
        <v>2472</v>
      </c>
      <c r="I24" s="26">
        <f t="shared" si="2"/>
        <v>74160</v>
      </c>
      <c r="J24" s="25"/>
      <c r="K24" s="25"/>
      <c r="L24" s="44"/>
      <c r="M24" s="25"/>
      <c r="N24" s="43"/>
      <c r="O24" s="25"/>
      <c r="P24" s="43"/>
      <c r="Q24" s="25"/>
      <c r="R24" s="43"/>
      <c r="S24" s="25"/>
      <c r="T24" s="43"/>
      <c r="U24" s="43"/>
      <c r="V24" s="43"/>
      <c r="W24" s="43"/>
      <c r="X24" s="43">
        <v>500</v>
      </c>
      <c r="Y24" s="43">
        <f>X24*40</f>
        <v>20000</v>
      </c>
      <c r="Z24" s="43">
        <v>300</v>
      </c>
      <c r="AA24" s="25">
        <f t="shared" ref="AA24:AA26" si="3">Z24*30</f>
        <v>9000</v>
      </c>
      <c r="AB24" s="25">
        <f t="shared" si="1"/>
        <v>114120</v>
      </c>
    </row>
    <row r="25" s="6" customFormat="1" ht="27.95" customHeight="1" spans="1:28">
      <c r="A25" s="22" t="s">
        <v>68</v>
      </c>
      <c r="B25" s="32" t="s">
        <v>69</v>
      </c>
      <c r="C25" s="33" t="s">
        <v>67</v>
      </c>
      <c r="D25" s="27"/>
      <c r="E25" s="25"/>
      <c r="F25" s="25"/>
      <c r="G25" s="25"/>
      <c r="H25" s="26">
        <v>4150</v>
      </c>
      <c r="I25" s="26">
        <f t="shared" si="2"/>
        <v>124500</v>
      </c>
      <c r="J25" s="25"/>
      <c r="K25" s="25"/>
      <c r="L25" s="44">
        <v>450</v>
      </c>
      <c r="M25" s="25">
        <f>L25*40</f>
        <v>18000</v>
      </c>
      <c r="N25" s="43"/>
      <c r="O25" s="25"/>
      <c r="P25" s="43"/>
      <c r="Q25" s="25"/>
      <c r="R25" s="43"/>
      <c r="S25" s="25"/>
      <c r="T25" s="43"/>
      <c r="U25" s="43"/>
      <c r="V25" s="43"/>
      <c r="W25" s="43"/>
      <c r="X25" s="43"/>
      <c r="Y25" s="43"/>
      <c r="Z25" s="43">
        <v>350</v>
      </c>
      <c r="AA25" s="25">
        <f t="shared" si="3"/>
        <v>10500</v>
      </c>
      <c r="AB25" s="25">
        <f t="shared" si="1"/>
        <v>153000</v>
      </c>
    </row>
    <row r="26" s="6" customFormat="1" ht="27.95" customHeight="1" spans="1:28">
      <c r="A26" s="22" t="s">
        <v>70</v>
      </c>
      <c r="B26" s="32" t="s">
        <v>71</v>
      </c>
      <c r="C26" s="33" t="s">
        <v>67</v>
      </c>
      <c r="D26" s="27"/>
      <c r="E26" s="25"/>
      <c r="F26" s="25"/>
      <c r="G26" s="25"/>
      <c r="H26" s="26"/>
      <c r="I26" s="26"/>
      <c r="J26" s="25"/>
      <c r="K26" s="25"/>
      <c r="L26" s="44"/>
      <c r="M26" s="25"/>
      <c r="N26" s="43"/>
      <c r="O26" s="25"/>
      <c r="P26" s="43"/>
      <c r="Q26" s="25"/>
      <c r="R26" s="43"/>
      <c r="S26" s="25"/>
      <c r="T26" s="43"/>
      <c r="U26" s="43"/>
      <c r="V26" s="43"/>
      <c r="W26" s="43"/>
      <c r="X26" s="43"/>
      <c r="Y26" s="43"/>
      <c r="Z26" s="43">
        <v>200</v>
      </c>
      <c r="AA26" s="25">
        <f t="shared" si="3"/>
        <v>6000</v>
      </c>
      <c r="AB26" s="25">
        <f t="shared" si="1"/>
        <v>6000</v>
      </c>
    </row>
    <row r="27" s="6" customFormat="1" ht="27.95" customHeight="1" spans="1:28">
      <c r="A27" s="22" t="s">
        <v>72</v>
      </c>
      <c r="B27" s="32" t="s">
        <v>73</v>
      </c>
      <c r="C27" s="33" t="s">
        <v>74</v>
      </c>
      <c r="D27" s="30">
        <v>2080</v>
      </c>
      <c r="E27" s="31">
        <v>41600</v>
      </c>
      <c r="F27" s="31">
        <v>2080</v>
      </c>
      <c r="G27" s="31">
        <v>41600</v>
      </c>
      <c r="H27" s="26">
        <v>2410</v>
      </c>
      <c r="I27" s="26">
        <f t="shared" ref="I27:I32" si="4">H27*30</f>
        <v>72300</v>
      </c>
      <c r="J27" s="25"/>
      <c r="K27" s="25"/>
      <c r="L27" s="44"/>
      <c r="M27" s="25"/>
      <c r="N27" s="43"/>
      <c r="O27" s="25"/>
      <c r="P27" s="43"/>
      <c r="Q27" s="25"/>
      <c r="R27" s="43"/>
      <c r="S27" s="25"/>
      <c r="T27" s="43"/>
      <c r="U27" s="43"/>
      <c r="V27" s="43"/>
      <c r="W27" s="43"/>
      <c r="X27" s="43">
        <v>1000</v>
      </c>
      <c r="Y27" s="43">
        <f>X27*40</f>
        <v>40000</v>
      </c>
      <c r="Z27" s="43"/>
      <c r="AA27" s="25"/>
      <c r="AB27" s="25">
        <f t="shared" si="1"/>
        <v>195500</v>
      </c>
    </row>
    <row r="28" s="6" customFormat="1" ht="27.95" customHeight="1" spans="1:28">
      <c r="A28" s="22" t="s">
        <v>75</v>
      </c>
      <c r="B28" s="32" t="s">
        <v>76</v>
      </c>
      <c r="C28" s="33" t="s">
        <v>34</v>
      </c>
      <c r="D28" s="27"/>
      <c r="E28" s="25"/>
      <c r="F28" s="25"/>
      <c r="G28" s="25"/>
      <c r="H28" s="26">
        <v>4046</v>
      </c>
      <c r="I28" s="26">
        <f t="shared" si="4"/>
        <v>121380</v>
      </c>
      <c r="J28" s="25"/>
      <c r="K28" s="25"/>
      <c r="L28" s="44"/>
      <c r="M28" s="25"/>
      <c r="N28" s="43"/>
      <c r="O28" s="25"/>
      <c r="P28" s="43"/>
      <c r="Q28" s="25"/>
      <c r="R28" s="43"/>
      <c r="S28" s="25"/>
      <c r="T28" s="43"/>
      <c r="U28" s="43"/>
      <c r="V28" s="43"/>
      <c r="W28" s="43"/>
      <c r="X28" s="43"/>
      <c r="Y28" s="43"/>
      <c r="Z28" s="43"/>
      <c r="AA28" s="25"/>
      <c r="AB28" s="25">
        <f t="shared" si="1"/>
        <v>121380</v>
      </c>
    </row>
    <row r="29" s="6" customFormat="1" ht="27.95" customHeight="1" spans="1:28">
      <c r="A29" s="22" t="s">
        <v>77</v>
      </c>
      <c r="B29" s="32" t="s">
        <v>78</v>
      </c>
      <c r="C29" s="33" t="s">
        <v>34</v>
      </c>
      <c r="D29" s="27"/>
      <c r="E29" s="25"/>
      <c r="F29" s="25"/>
      <c r="G29" s="25"/>
      <c r="H29" s="26">
        <v>1828</v>
      </c>
      <c r="I29" s="26">
        <f t="shared" si="4"/>
        <v>54840</v>
      </c>
      <c r="J29" s="25"/>
      <c r="K29" s="25"/>
      <c r="L29" s="44"/>
      <c r="M29" s="25"/>
      <c r="N29" s="43"/>
      <c r="O29" s="25"/>
      <c r="P29" s="43"/>
      <c r="Q29" s="25"/>
      <c r="R29" s="43"/>
      <c r="S29" s="25"/>
      <c r="T29" s="43"/>
      <c r="U29" s="43"/>
      <c r="V29" s="43"/>
      <c r="W29" s="43"/>
      <c r="X29" s="43"/>
      <c r="Y29" s="43"/>
      <c r="Z29" s="43">
        <v>2000</v>
      </c>
      <c r="AA29" s="25">
        <f>Z29*30</f>
        <v>60000</v>
      </c>
      <c r="AB29" s="25">
        <f t="shared" si="1"/>
        <v>114840</v>
      </c>
    </row>
    <row r="30" s="6" customFormat="1" ht="27.95" customHeight="1" spans="1:28">
      <c r="A30" s="22" t="s">
        <v>79</v>
      </c>
      <c r="B30" s="32" t="s">
        <v>80</v>
      </c>
      <c r="C30" s="33" t="s">
        <v>34</v>
      </c>
      <c r="D30" s="27"/>
      <c r="E30" s="25"/>
      <c r="F30" s="25"/>
      <c r="G30" s="25"/>
      <c r="H30" s="26">
        <v>1900</v>
      </c>
      <c r="I30" s="26">
        <f t="shared" si="4"/>
        <v>57000</v>
      </c>
      <c r="J30" s="25"/>
      <c r="K30" s="25"/>
      <c r="L30" s="44"/>
      <c r="M30" s="25"/>
      <c r="N30" s="43"/>
      <c r="O30" s="25"/>
      <c r="P30" s="43"/>
      <c r="Q30" s="25"/>
      <c r="R30" s="43"/>
      <c r="S30" s="25"/>
      <c r="T30" s="43"/>
      <c r="U30" s="43"/>
      <c r="V30" s="43"/>
      <c r="W30" s="43"/>
      <c r="X30" s="43"/>
      <c r="Y30" s="43"/>
      <c r="Z30" s="43"/>
      <c r="AA30" s="25"/>
      <c r="AB30" s="25">
        <f t="shared" si="1"/>
        <v>57000</v>
      </c>
    </row>
    <row r="31" s="6" customFormat="1" ht="27.95" customHeight="1" spans="1:28">
      <c r="A31" s="22" t="s">
        <v>81</v>
      </c>
      <c r="B31" s="32" t="s">
        <v>82</v>
      </c>
      <c r="C31" s="33" t="s">
        <v>83</v>
      </c>
      <c r="D31" s="27"/>
      <c r="E31" s="25"/>
      <c r="F31" s="25"/>
      <c r="G31" s="25"/>
      <c r="H31" s="26">
        <v>4600</v>
      </c>
      <c r="I31" s="26">
        <f t="shared" si="4"/>
        <v>138000</v>
      </c>
      <c r="J31" s="25"/>
      <c r="K31" s="25"/>
      <c r="L31" s="44"/>
      <c r="M31" s="25"/>
      <c r="N31" s="43"/>
      <c r="O31" s="25"/>
      <c r="P31" s="43"/>
      <c r="Q31" s="25"/>
      <c r="R31" s="43"/>
      <c r="S31" s="25"/>
      <c r="T31" s="43"/>
      <c r="U31" s="43"/>
      <c r="V31" s="43"/>
      <c r="W31" s="43"/>
      <c r="X31" s="43"/>
      <c r="Y31" s="43"/>
      <c r="Z31" s="43"/>
      <c r="AA31" s="25"/>
      <c r="AB31" s="25">
        <f t="shared" si="1"/>
        <v>138000</v>
      </c>
    </row>
    <row r="32" s="6" customFormat="1" ht="27.95" customHeight="1" spans="1:28">
      <c r="A32" s="22" t="s">
        <v>84</v>
      </c>
      <c r="B32" s="32" t="s">
        <v>85</v>
      </c>
      <c r="C32" s="33" t="s">
        <v>83</v>
      </c>
      <c r="D32" s="27"/>
      <c r="E32" s="25"/>
      <c r="F32" s="25"/>
      <c r="G32" s="25"/>
      <c r="H32" s="26">
        <v>1850</v>
      </c>
      <c r="I32" s="26">
        <f t="shared" si="4"/>
        <v>55500</v>
      </c>
      <c r="J32" s="25"/>
      <c r="K32" s="25"/>
      <c r="L32" s="44"/>
      <c r="M32" s="25"/>
      <c r="N32" s="43"/>
      <c r="O32" s="25"/>
      <c r="P32" s="43"/>
      <c r="Q32" s="25"/>
      <c r="R32" s="43"/>
      <c r="S32" s="25"/>
      <c r="T32" s="43"/>
      <c r="U32" s="43"/>
      <c r="V32" s="43"/>
      <c r="W32" s="43"/>
      <c r="X32" s="43"/>
      <c r="Y32" s="43"/>
      <c r="Z32" s="43"/>
      <c r="AA32" s="25"/>
      <c r="AB32" s="25">
        <f t="shared" si="1"/>
        <v>55500</v>
      </c>
    </row>
    <row r="33" s="6" customFormat="1" ht="27.95" customHeight="1" spans="1:28">
      <c r="A33" s="22" t="s">
        <v>86</v>
      </c>
      <c r="B33" s="32" t="s">
        <v>87</v>
      </c>
      <c r="C33" s="33" t="s">
        <v>83</v>
      </c>
      <c r="D33" s="27"/>
      <c r="E33" s="25"/>
      <c r="F33" s="25"/>
      <c r="G33" s="25"/>
      <c r="H33" s="26"/>
      <c r="I33" s="26"/>
      <c r="J33" s="25"/>
      <c r="K33" s="25"/>
      <c r="L33" s="44"/>
      <c r="M33" s="25"/>
      <c r="N33" s="43"/>
      <c r="O33" s="25"/>
      <c r="P33" s="43"/>
      <c r="Q33" s="25"/>
      <c r="R33" s="43"/>
      <c r="S33" s="25"/>
      <c r="T33" s="43"/>
      <c r="U33" s="43"/>
      <c r="V33" s="43"/>
      <c r="W33" s="43"/>
      <c r="X33" s="43">
        <v>1800</v>
      </c>
      <c r="Y33" s="43">
        <f>X33*40</f>
        <v>72000</v>
      </c>
      <c r="Z33" s="53"/>
      <c r="AA33" s="25"/>
      <c r="AB33" s="25">
        <f t="shared" si="1"/>
        <v>72000</v>
      </c>
    </row>
    <row r="34" s="6" customFormat="1" ht="27.95" customHeight="1" spans="1:28">
      <c r="A34" s="22" t="s">
        <v>88</v>
      </c>
      <c r="B34" s="32" t="s">
        <v>89</v>
      </c>
      <c r="C34" s="33" t="s">
        <v>90</v>
      </c>
      <c r="D34" s="27">
        <v>213</v>
      </c>
      <c r="E34" s="25">
        <f>D34*20</f>
        <v>4260</v>
      </c>
      <c r="F34" s="25">
        <v>92</v>
      </c>
      <c r="G34" s="25">
        <f>F34*20</f>
        <v>1840</v>
      </c>
      <c r="H34" s="26">
        <v>4000</v>
      </c>
      <c r="I34" s="26">
        <f t="shared" ref="I34:I38" si="5">H34*30</f>
        <v>120000</v>
      </c>
      <c r="J34" s="25"/>
      <c r="K34" s="25"/>
      <c r="L34" s="44"/>
      <c r="M34" s="25"/>
      <c r="N34" s="43"/>
      <c r="O34" s="25"/>
      <c r="P34" s="43"/>
      <c r="Q34" s="25"/>
      <c r="R34" s="43"/>
      <c r="S34" s="25"/>
      <c r="T34" s="43"/>
      <c r="U34" s="43"/>
      <c r="V34" s="43"/>
      <c r="W34" s="43"/>
      <c r="X34" s="43"/>
      <c r="Y34" s="43"/>
      <c r="Z34" s="43"/>
      <c r="AA34" s="25"/>
      <c r="AB34" s="25">
        <f t="shared" si="1"/>
        <v>126100</v>
      </c>
    </row>
    <row r="35" s="6" customFormat="1" ht="27.95" customHeight="1" spans="1:28">
      <c r="A35" s="22" t="s">
        <v>91</v>
      </c>
      <c r="B35" s="32" t="s">
        <v>92</v>
      </c>
      <c r="C35" s="24" t="s">
        <v>90</v>
      </c>
      <c r="D35" s="27">
        <v>1290</v>
      </c>
      <c r="E35" s="25">
        <f>D35*20</f>
        <v>25800</v>
      </c>
      <c r="F35" s="25">
        <v>739</v>
      </c>
      <c r="G35" s="25">
        <f>F35*20</f>
        <v>14780</v>
      </c>
      <c r="H35" s="26">
        <v>2729</v>
      </c>
      <c r="I35" s="26">
        <f t="shared" si="5"/>
        <v>81870</v>
      </c>
      <c r="J35" s="25"/>
      <c r="K35" s="25"/>
      <c r="L35" s="43"/>
      <c r="M35" s="25"/>
      <c r="N35" s="43"/>
      <c r="O35" s="25"/>
      <c r="P35" s="43"/>
      <c r="Q35" s="25"/>
      <c r="R35" s="43"/>
      <c r="S35" s="25"/>
      <c r="T35" s="43"/>
      <c r="U35" s="43"/>
      <c r="V35" s="43"/>
      <c r="W35" s="43"/>
      <c r="X35" s="43"/>
      <c r="Y35" s="43"/>
      <c r="Z35" s="43"/>
      <c r="AA35" s="25"/>
      <c r="AB35" s="25">
        <f t="shared" si="1"/>
        <v>122450</v>
      </c>
    </row>
    <row r="36" s="6" customFormat="1" ht="27.95" customHeight="1" spans="1:28">
      <c r="A36" s="22" t="s">
        <v>93</v>
      </c>
      <c r="B36" s="32" t="s">
        <v>94</v>
      </c>
      <c r="C36" s="24" t="s">
        <v>90</v>
      </c>
      <c r="D36" s="27"/>
      <c r="E36" s="25"/>
      <c r="F36" s="25"/>
      <c r="G36" s="25"/>
      <c r="H36" s="26"/>
      <c r="I36" s="26"/>
      <c r="J36" s="25"/>
      <c r="K36" s="25"/>
      <c r="L36" s="43"/>
      <c r="M36" s="25"/>
      <c r="N36" s="43"/>
      <c r="O36" s="25"/>
      <c r="P36" s="43"/>
      <c r="Q36" s="25"/>
      <c r="R36" s="43"/>
      <c r="S36" s="25"/>
      <c r="T36" s="43"/>
      <c r="U36" s="43"/>
      <c r="V36" s="43"/>
      <c r="W36" s="43"/>
      <c r="X36" s="43">
        <v>500</v>
      </c>
      <c r="Y36" s="43">
        <f>X36*40</f>
        <v>20000</v>
      </c>
      <c r="Z36" s="43"/>
      <c r="AA36" s="25"/>
      <c r="AB36" s="25">
        <f t="shared" si="1"/>
        <v>20000</v>
      </c>
    </row>
    <row r="37" s="6" customFormat="1" ht="27.95" customHeight="1" spans="1:28">
      <c r="A37" s="22" t="s">
        <v>95</v>
      </c>
      <c r="B37" s="32" t="s">
        <v>96</v>
      </c>
      <c r="C37" s="33" t="s">
        <v>74</v>
      </c>
      <c r="D37" s="27"/>
      <c r="E37" s="25"/>
      <c r="F37" s="25"/>
      <c r="G37" s="25"/>
      <c r="H37" s="26">
        <v>4250</v>
      </c>
      <c r="I37" s="26">
        <f t="shared" si="5"/>
        <v>127500</v>
      </c>
      <c r="J37" s="25"/>
      <c r="K37" s="25"/>
      <c r="L37" s="44"/>
      <c r="M37" s="25"/>
      <c r="N37" s="43"/>
      <c r="O37" s="25"/>
      <c r="P37" s="43"/>
      <c r="Q37" s="25"/>
      <c r="R37" s="43"/>
      <c r="S37" s="25"/>
      <c r="T37" s="43"/>
      <c r="U37" s="43"/>
      <c r="V37" s="49"/>
      <c r="W37" s="49"/>
      <c r="X37" s="49"/>
      <c r="Y37" s="43"/>
      <c r="Z37" s="49"/>
      <c r="AA37" s="25"/>
      <c r="AB37" s="25">
        <f t="shared" si="1"/>
        <v>127500</v>
      </c>
    </row>
    <row r="38" s="6" customFormat="1" ht="27.95" customHeight="1" spans="1:28">
      <c r="A38" s="22" t="s">
        <v>97</v>
      </c>
      <c r="B38" s="32" t="s">
        <v>98</v>
      </c>
      <c r="C38" s="33" t="s">
        <v>99</v>
      </c>
      <c r="D38" s="27"/>
      <c r="E38" s="25"/>
      <c r="F38" s="25"/>
      <c r="G38" s="25"/>
      <c r="H38" s="26">
        <v>4650</v>
      </c>
      <c r="I38" s="26">
        <f t="shared" si="5"/>
        <v>139500</v>
      </c>
      <c r="J38" s="25">
        <v>814</v>
      </c>
      <c r="K38" s="25">
        <f t="shared" ref="K38:O38" si="6">J38*40</f>
        <v>32560</v>
      </c>
      <c r="L38" s="44">
        <v>600</v>
      </c>
      <c r="M38" s="25">
        <f t="shared" si="6"/>
        <v>24000</v>
      </c>
      <c r="N38" s="43">
        <v>1600</v>
      </c>
      <c r="O38" s="25">
        <f t="shared" si="6"/>
        <v>64000</v>
      </c>
      <c r="P38" s="43"/>
      <c r="Q38" s="25"/>
      <c r="R38" s="43">
        <v>1500</v>
      </c>
      <c r="S38" s="25">
        <f>R38*30</f>
        <v>45000</v>
      </c>
      <c r="T38" s="43"/>
      <c r="U38" s="43"/>
      <c r="V38" s="43"/>
      <c r="W38" s="43"/>
      <c r="X38" s="43"/>
      <c r="Y38" s="43"/>
      <c r="Z38" s="43"/>
      <c r="AA38" s="25"/>
      <c r="AB38" s="25">
        <f t="shared" si="1"/>
        <v>305060</v>
      </c>
    </row>
    <row r="39" s="6" customFormat="1" ht="27.95" customHeight="1" spans="1:28">
      <c r="A39" s="22" t="s">
        <v>100</v>
      </c>
      <c r="B39" s="35" t="s">
        <v>101</v>
      </c>
      <c r="C39" s="36" t="s">
        <v>99</v>
      </c>
      <c r="D39" s="30">
        <v>345</v>
      </c>
      <c r="E39" s="31">
        <v>6900</v>
      </c>
      <c r="F39" s="30">
        <v>345</v>
      </c>
      <c r="G39" s="31">
        <v>6900</v>
      </c>
      <c r="H39" s="26"/>
      <c r="I39" s="26"/>
      <c r="J39" s="25"/>
      <c r="K39" s="25"/>
      <c r="L39" s="44"/>
      <c r="M39" s="25"/>
      <c r="N39" s="43"/>
      <c r="O39" s="25"/>
      <c r="P39" s="43"/>
      <c r="Q39" s="25"/>
      <c r="R39" s="43"/>
      <c r="S39" s="25"/>
      <c r="T39" s="43"/>
      <c r="U39" s="43"/>
      <c r="V39" s="43"/>
      <c r="W39" s="43"/>
      <c r="X39" s="43"/>
      <c r="Y39" s="43"/>
      <c r="Z39" s="43"/>
      <c r="AA39" s="25"/>
      <c r="AB39" s="25">
        <f t="shared" ref="AB39:AB65" si="7">E39+G39+I39+K39+M39+O39+Q39+S39+U39+W39+Y39+AA39</f>
        <v>13800</v>
      </c>
    </row>
    <row r="40" s="6" customFormat="1" ht="27.95" customHeight="1" spans="1:28">
      <c r="A40" s="22" t="s">
        <v>102</v>
      </c>
      <c r="B40" s="32" t="s">
        <v>101</v>
      </c>
      <c r="C40" s="33" t="s">
        <v>103</v>
      </c>
      <c r="D40" s="30">
        <v>1100</v>
      </c>
      <c r="E40" s="31">
        <f t="shared" ref="E40:E44" si="8">D40*20</f>
        <v>22000</v>
      </c>
      <c r="F40" s="31">
        <v>1100</v>
      </c>
      <c r="G40" s="31">
        <f t="shared" ref="G40:G44" si="9">F40*20</f>
        <v>22000</v>
      </c>
      <c r="H40" s="37">
        <v>810</v>
      </c>
      <c r="I40" s="37">
        <v>24300</v>
      </c>
      <c r="J40" s="31"/>
      <c r="K40" s="31"/>
      <c r="L40" s="45"/>
      <c r="M40" s="31"/>
      <c r="N40" s="46"/>
      <c r="O40" s="31"/>
      <c r="P40" s="46"/>
      <c r="Q40" s="31"/>
      <c r="R40" s="46"/>
      <c r="S40" s="31"/>
      <c r="T40" s="46">
        <v>208</v>
      </c>
      <c r="U40" s="46">
        <f>T40*50</f>
        <v>10400</v>
      </c>
      <c r="V40" s="43"/>
      <c r="W40" s="43"/>
      <c r="X40" s="43"/>
      <c r="Y40" s="43"/>
      <c r="Z40" s="43"/>
      <c r="AA40" s="25"/>
      <c r="AB40" s="25">
        <f t="shared" si="7"/>
        <v>78700</v>
      </c>
    </row>
    <row r="41" s="6" customFormat="1" ht="27.95" customHeight="1" spans="1:28">
      <c r="A41" s="22" t="s">
        <v>104</v>
      </c>
      <c r="B41" s="32" t="s">
        <v>105</v>
      </c>
      <c r="C41" s="24" t="s">
        <v>103</v>
      </c>
      <c r="D41" s="27"/>
      <c r="E41" s="25"/>
      <c r="F41" s="25"/>
      <c r="G41" s="25"/>
      <c r="H41" s="26">
        <v>2240</v>
      </c>
      <c r="I41" s="26">
        <f t="shared" ref="I40:I62" si="10">H41*30</f>
        <v>67200</v>
      </c>
      <c r="J41" s="25"/>
      <c r="K41" s="25"/>
      <c r="L41" s="43"/>
      <c r="M41" s="25"/>
      <c r="N41" s="43"/>
      <c r="O41" s="25"/>
      <c r="P41" s="43"/>
      <c r="Q41" s="25"/>
      <c r="R41" s="43"/>
      <c r="S41" s="25"/>
      <c r="T41" s="43"/>
      <c r="U41" s="43"/>
      <c r="V41" s="43"/>
      <c r="W41" s="43"/>
      <c r="X41" s="43"/>
      <c r="Y41" s="43"/>
      <c r="Z41" s="43"/>
      <c r="AA41" s="25"/>
      <c r="AB41" s="25">
        <f t="shared" si="7"/>
        <v>67200</v>
      </c>
    </row>
    <row r="42" s="6" customFormat="1" ht="27.95" customHeight="1" spans="1:28">
      <c r="A42" s="22" t="s">
        <v>106</v>
      </c>
      <c r="B42" s="32" t="s">
        <v>107</v>
      </c>
      <c r="C42" s="24" t="s">
        <v>103</v>
      </c>
      <c r="D42" s="27"/>
      <c r="E42" s="25"/>
      <c r="F42" s="25"/>
      <c r="G42" s="25"/>
      <c r="H42" s="26"/>
      <c r="I42" s="26"/>
      <c r="J42" s="25"/>
      <c r="K42" s="25"/>
      <c r="L42" s="43"/>
      <c r="M42" s="25"/>
      <c r="N42" s="43"/>
      <c r="O42" s="25"/>
      <c r="P42" s="43"/>
      <c r="Q42" s="25"/>
      <c r="R42" s="43"/>
      <c r="S42" s="25"/>
      <c r="T42" s="43"/>
      <c r="U42" s="43"/>
      <c r="V42" s="43"/>
      <c r="W42" s="43"/>
      <c r="X42" s="43">
        <v>350</v>
      </c>
      <c r="Y42" s="43">
        <f>X42*40</f>
        <v>14000</v>
      </c>
      <c r="Z42" s="43"/>
      <c r="AA42" s="25"/>
      <c r="AB42" s="25">
        <f t="shared" si="7"/>
        <v>14000</v>
      </c>
    </row>
    <row r="43" s="6" customFormat="1" ht="27.95" customHeight="1" spans="1:28">
      <c r="A43" s="22" t="s">
        <v>108</v>
      </c>
      <c r="B43" s="23" t="s">
        <v>30</v>
      </c>
      <c r="C43" s="24" t="s">
        <v>103</v>
      </c>
      <c r="D43" s="27">
        <v>737</v>
      </c>
      <c r="E43" s="25">
        <f t="shared" si="8"/>
        <v>14740</v>
      </c>
      <c r="F43" s="25">
        <v>700</v>
      </c>
      <c r="G43" s="25">
        <f t="shared" si="9"/>
        <v>14000</v>
      </c>
      <c r="H43" s="26"/>
      <c r="I43" s="26"/>
      <c r="J43" s="25"/>
      <c r="K43" s="25"/>
      <c r="L43" s="43"/>
      <c r="M43" s="25"/>
      <c r="N43" s="43"/>
      <c r="O43" s="25"/>
      <c r="P43" s="43"/>
      <c r="Q43" s="25"/>
      <c r="R43" s="43"/>
      <c r="S43" s="25"/>
      <c r="T43" s="43"/>
      <c r="U43" s="43"/>
      <c r="V43" s="43"/>
      <c r="W43" s="43"/>
      <c r="X43" s="43"/>
      <c r="Y43" s="43"/>
      <c r="Z43" s="43"/>
      <c r="AA43" s="25"/>
      <c r="AB43" s="25">
        <f t="shared" si="7"/>
        <v>28740</v>
      </c>
    </row>
    <row r="44" s="6" customFormat="1" ht="27.95" customHeight="1" spans="1:28">
      <c r="A44" s="22" t="s">
        <v>109</v>
      </c>
      <c r="B44" s="32" t="s">
        <v>110</v>
      </c>
      <c r="C44" s="24" t="s">
        <v>103</v>
      </c>
      <c r="D44" s="27">
        <v>175</v>
      </c>
      <c r="E44" s="25">
        <f t="shared" si="8"/>
        <v>3500</v>
      </c>
      <c r="F44" s="31">
        <v>261</v>
      </c>
      <c r="G44" s="31">
        <f t="shared" si="9"/>
        <v>5220</v>
      </c>
      <c r="H44" s="26"/>
      <c r="I44" s="26"/>
      <c r="J44" s="25"/>
      <c r="K44" s="25"/>
      <c r="L44" s="43"/>
      <c r="M44" s="25"/>
      <c r="N44" s="43"/>
      <c r="O44" s="25"/>
      <c r="P44" s="43"/>
      <c r="Q44" s="25"/>
      <c r="R44" s="43"/>
      <c r="S44" s="25"/>
      <c r="T44" s="43"/>
      <c r="U44" s="43"/>
      <c r="V44" s="43"/>
      <c r="W44" s="43"/>
      <c r="X44" s="43"/>
      <c r="Y44" s="43"/>
      <c r="Z44" s="43"/>
      <c r="AA44" s="25"/>
      <c r="AB44" s="25">
        <f t="shared" si="7"/>
        <v>8720</v>
      </c>
    </row>
    <row r="45" s="6" customFormat="1" ht="27.95" customHeight="1" spans="1:28">
      <c r="A45" s="22" t="s">
        <v>111</v>
      </c>
      <c r="B45" s="32" t="s">
        <v>112</v>
      </c>
      <c r="C45" s="33" t="s">
        <v>113</v>
      </c>
      <c r="D45" s="27"/>
      <c r="E45" s="25"/>
      <c r="F45" s="25"/>
      <c r="G45" s="25"/>
      <c r="H45" s="26">
        <v>1620</v>
      </c>
      <c r="I45" s="26">
        <f t="shared" si="10"/>
        <v>48600</v>
      </c>
      <c r="J45" s="25"/>
      <c r="K45" s="25"/>
      <c r="L45" s="44"/>
      <c r="M45" s="25"/>
      <c r="N45" s="43"/>
      <c r="O45" s="25"/>
      <c r="P45" s="43"/>
      <c r="Q45" s="25"/>
      <c r="R45" s="43"/>
      <c r="S45" s="25"/>
      <c r="T45" s="43"/>
      <c r="U45" s="43"/>
      <c r="V45" s="49"/>
      <c r="W45" s="49"/>
      <c r="X45" s="49"/>
      <c r="Y45" s="43"/>
      <c r="Z45" s="43"/>
      <c r="AA45" s="25"/>
      <c r="AB45" s="25">
        <f t="shared" si="7"/>
        <v>48600</v>
      </c>
    </row>
    <row r="46" s="6" customFormat="1" ht="27.95" customHeight="1" spans="1:28">
      <c r="A46" s="22" t="s">
        <v>114</v>
      </c>
      <c r="B46" s="32" t="s">
        <v>115</v>
      </c>
      <c r="C46" s="24" t="s">
        <v>113</v>
      </c>
      <c r="D46" s="27"/>
      <c r="E46" s="25"/>
      <c r="F46" s="25"/>
      <c r="G46" s="25"/>
      <c r="H46" s="26">
        <v>1682</v>
      </c>
      <c r="I46" s="26">
        <f t="shared" si="10"/>
        <v>50460</v>
      </c>
      <c r="J46" s="25"/>
      <c r="K46" s="25"/>
      <c r="L46" s="44"/>
      <c r="M46" s="25"/>
      <c r="N46" s="43"/>
      <c r="O46" s="25"/>
      <c r="P46" s="43"/>
      <c r="Q46" s="25"/>
      <c r="R46" s="43"/>
      <c r="S46" s="25"/>
      <c r="T46" s="43"/>
      <c r="U46" s="43"/>
      <c r="V46" s="49"/>
      <c r="W46" s="49"/>
      <c r="X46" s="49"/>
      <c r="Y46" s="43"/>
      <c r="Z46" s="49"/>
      <c r="AA46" s="25"/>
      <c r="AB46" s="25">
        <f t="shared" si="7"/>
        <v>50460</v>
      </c>
    </row>
    <row r="47" s="6" customFormat="1" ht="27.95" customHeight="1" spans="1:28">
      <c r="A47" s="22" t="s">
        <v>116</v>
      </c>
      <c r="B47" s="32" t="s">
        <v>115</v>
      </c>
      <c r="C47" s="24" t="s">
        <v>83</v>
      </c>
      <c r="D47" s="27">
        <v>975</v>
      </c>
      <c r="E47" s="25">
        <f>D47*20</f>
        <v>19500</v>
      </c>
      <c r="F47" s="25">
        <v>848</v>
      </c>
      <c r="G47" s="25">
        <f t="shared" ref="G47:G49" si="11">F47*20</f>
        <v>16960</v>
      </c>
      <c r="H47" s="26"/>
      <c r="I47" s="26"/>
      <c r="J47" s="25"/>
      <c r="K47" s="25"/>
      <c r="L47" s="43"/>
      <c r="M47" s="25"/>
      <c r="N47" s="43"/>
      <c r="O47" s="25"/>
      <c r="P47" s="43"/>
      <c r="Q47" s="25"/>
      <c r="R47" s="43"/>
      <c r="S47" s="25"/>
      <c r="T47" s="43"/>
      <c r="U47" s="43"/>
      <c r="V47" s="43"/>
      <c r="W47" s="43"/>
      <c r="X47" s="43">
        <v>200</v>
      </c>
      <c r="Y47" s="43">
        <f>X47*40</f>
        <v>8000</v>
      </c>
      <c r="Z47" s="43"/>
      <c r="AA47" s="25"/>
      <c r="AB47" s="25">
        <f t="shared" si="7"/>
        <v>44460</v>
      </c>
    </row>
    <row r="48" s="6" customFormat="1" ht="27.95" customHeight="1" spans="1:28">
      <c r="A48" s="22" t="s">
        <v>117</v>
      </c>
      <c r="B48" s="32" t="s">
        <v>118</v>
      </c>
      <c r="C48" s="24" t="s">
        <v>83</v>
      </c>
      <c r="D48" s="27">
        <v>925</v>
      </c>
      <c r="E48" s="25">
        <f>D48*20</f>
        <v>18500</v>
      </c>
      <c r="F48" s="25">
        <v>876</v>
      </c>
      <c r="G48" s="25">
        <f t="shared" si="11"/>
        <v>17520</v>
      </c>
      <c r="H48" s="26"/>
      <c r="I48" s="26"/>
      <c r="J48" s="25"/>
      <c r="K48" s="25"/>
      <c r="L48" s="43"/>
      <c r="M48" s="25"/>
      <c r="N48" s="43"/>
      <c r="O48" s="25"/>
      <c r="P48" s="43"/>
      <c r="Q48" s="25"/>
      <c r="R48" s="43"/>
      <c r="S48" s="25"/>
      <c r="T48" s="43"/>
      <c r="U48" s="43"/>
      <c r="V48" s="43"/>
      <c r="W48" s="43"/>
      <c r="X48" s="43"/>
      <c r="Y48" s="43"/>
      <c r="Z48" s="43"/>
      <c r="AA48" s="25"/>
      <c r="AB48" s="25">
        <f t="shared" si="7"/>
        <v>36020</v>
      </c>
    </row>
    <row r="49" s="6" customFormat="1" ht="27.95" customHeight="1" spans="1:28">
      <c r="A49" s="22" t="s">
        <v>119</v>
      </c>
      <c r="B49" s="32" t="s">
        <v>120</v>
      </c>
      <c r="C49" s="24" t="s">
        <v>121</v>
      </c>
      <c r="D49" s="27">
        <v>380</v>
      </c>
      <c r="E49" s="25">
        <v>7600</v>
      </c>
      <c r="F49" s="25">
        <v>346</v>
      </c>
      <c r="G49" s="25">
        <f t="shared" si="11"/>
        <v>6920</v>
      </c>
      <c r="H49" s="26">
        <v>1526</v>
      </c>
      <c r="I49" s="26">
        <f t="shared" si="10"/>
        <v>45780</v>
      </c>
      <c r="J49" s="25"/>
      <c r="K49" s="25"/>
      <c r="L49" s="43"/>
      <c r="M49" s="25"/>
      <c r="N49" s="43"/>
      <c r="O49" s="25"/>
      <c r="P49" s="43"/>
      <c r="Q49" s="25"/>
      <c r="R49" s="43"/>
      <c r="S49" s="25"/>
      <c r="T49" s="43"/>
      <c r="U49" s="43"/>
      <c r="V49" s="43"/>
      <c r="W49" s="43"/>
      <c r="X49" s="43"/>
      <c r="Y49" s="43"/>
      <c r="Z49" s="43"/>
      <c r="AA49" s="25"/>
      <c r="AB49" s="25">
        <f t="shared" si="7"/>
        <v>60300</v>
      </c>
    </row>
    <row r="50" s="6" customFormat="1" ht="27.95" customHeight="1" spans="1:28">
      <c r="A50" s="22" t="s">
        <v>122</v>
      </c>
      <c r="B50" s="32" t="s">
        <v>123</v>
      </c>
      <c r="C50" s="24" t="s">
        <v>121</v>
      </c>
      <c r="D50" s="27"/>
      <c r="E50" s="25"/>
      <c r="F50" s="25"/>
      <c r="G50" s="25"/>
      <c r="H50" s="26">
        <v>1677</v>
      </c>
      <c r="I50" s="26">
        <f t="shared" si="10"/>
        <v>50310</v>
      </c>
      <c r="J50" s="25"/>
      <c r="K50" s="25"/>
      <c r="L50" s="43"/>
      <c r="M50" s="25"/>
      <c r="N50" s="43"/>
      <c r="O50" s="25"/>
      <c r="P50" s="43"/>
      <c r="Q50" s="25"/>
      <c r="R50" s="43"/>
      <c r="S50" s="25"/>
      <c r="T50" s="43"/>
      <c r="U50" s="43"/>
      <c r="V50" s="43"/>
      <c r="W50" s="43"/>
      <c r="X50" s="43"/>
      <c r="Y50" s="43"/>
      <c r="Z50" s="43"/>
      <c r="AA50" s="25"/>
      <c r="AB50" s="25">
        <f t="shared" si="7"/>
        <v>50310</v>
      </c>
    </row>
    <row r="51" s="6" customFormat="1" ht="27.95" customHeight="1" spans="1:28">
      <c r="A51" s="22" t="s">
        <v>124</v>
      </c>
      <c r="B51" s="32" t="s">
        <v>125</v>
      </c>
      <c r="C51" s="24" t="s">
        <v>121</v>
      </c>
      <c r="D51" s="27"/>
      <c r="E51" s="25"/>
      <c r="F51" s="25"/>
      <c r="G51" s="25"/>
      <c r="H51" s="26">
        <v>3565</v>
      </c>
      <c r="I51" s="26">
        <f t="shared" si="10"/>
        <v>106950</v>
      </c>
      <c r="J51" s="25"/>
      <c r="K51" s="25"/>
      <c r="L51" s="43"/>
      <c r="M51" s="25"/>
      <c r="N51" s="43"/>
      <c r="O51" s="25"/>
      <c r="P51" s="43"/>
      <c r="Q51" s="25"/>
      <c r="R51" s="43"/>
      <c r="S51" s="25"/>
      <c r="T51" s="43"/>
      <c r="U51" s="43"/>
      <c r="V51" s="43"/>
      <c r="W51" s="43"/>
      <c r="X51" s="43"/>
      <c r="Y51" s="43"/>
      <c r="Z51" s="43"/>
      <c r="AA51" s="25"/>
      <c r="AB51" s="25">
        <f t="shared" si="7"/>
        <v>106950</v>
      </c>
    </row>
    <row r="52" s="6" customFormat="1" ht="27.95" customHeight="1" spans="1:28">
      <c r="A52" s="22" t="s">
        <v>126</v>
      </c>
      <c r="B52" s="32" t="s">
        <v>127</v>
      </c>
      <c r="C52" s="24" t="s">
        <v>128</v>
      </c>
      <c r="D52" s="27"/>
      <c r="E52" s="25"/>
      <c r="F52" s="25"/>
      <c r="G52" s="25"/>
      <c r="H52" s="26">
        <v>3580</v>
      </c>
      <c r="I52" s="26">
        <f t="shared" si="10"/>
        <v>107400</v>
      </c>
      <c r="J52" s="25"/>
      <c r="K52" s="25"/>
      <c r="L52" s="43">
        <v>2700</v>
      </c>
      <c r="M52" s="25">
        <f>L52*40</f>
        <v>108000</v>
      </c>
      <c r="N52" s="43">
        <v>800</v>
      </c>
      <c r="O52" s="25">
        <f>N52*40</f>
        <v>32000</v>
      </c>
      <c r="P52" s="43"/>
      <c r="Q52" s="25"/>
      <c r="R52" s="43"/>
      <c r="S52" s="25"/>
      <c r="T52" s="43"/>
      <c r="U52" s="43"/>
      <c r="V52" s="43"/>
      <c r="W52" s="43"/>
      <c r="X52" s="43"/>
      <c r="Y52" s="43"/>
      <c r="Z52" s="43"/>
      <c r="AA52" s="25"/>
      <c r="AB52" s="25">
        <f t="shared" si="7"/>
        <v>247400</v>
      </c>
    </row>
    <row r="53" s="6" customFormat="1" ht="27.95" customHeight="1" spans="1:28">
      <c r="A53" s="22" t="s">
        <v>129</v>
      </c>
      <c r="B53" s="32" t="s">
        <v>50</v>
      </c>
      <c r="C53" s="24" t="s">
        <v>128</v>
      </c>
      <c r="D53" s="27"/>
      <c r="E53" s="25"/>
      <c r="F53" s="25"/>
      <c r="G53" s="25"/>
      <c r="H53" s="26"/>
      <c r="I53" s="26"/>
      <c r="J53" s="25"/>
      <c r="K53" s="25"/>
      <c r="L53" s="43"/>
      <c r="M53" s="25"/>
      <c r="N53" s="43"/>
      <c r="O53" s="25"/>
      <c r="P53" s="43">
        <v>450</v>
      </c>
      <c r="Q53" s="25">
        <f>P53*20</f>
        <v>9000</v>
      </c>
      <c r="R53" s="43">
        <v>450</v>
      </c>
      <c r="S53" s="25">
        <f>R53*30</f>
        <v>13500</v>
      </c>
      <c r="T53" s="43"/>
      <c r="U53" s="43"/>
      <c r="V53" s="43"/>
      <c r="W53" s="43"/>
      <c r="X53" s="43"/>
      <c r="Y53" s="43"/>
      <c r="Z53" s="43">
        <v>450</v>
      </c>
      <c r="AA53" s="25">
        <f t="shared" ref="AA53:AA55" si="12">Z53*30</f>
        <v>13500</v>
      </c>
      <c r="AB53" s="25">
        <f t="shared" si="7"/>
        <v>36000</v>
      </c>
    </row>
    <row r="54" s="6" customFormat="1" ht="27.95" customHeight="1" spans="1:28">
      <c r="A54" s="22" t="s">
        <v>130</v>
      </c>
      <c r="B54" s="32" t="s">
        <v>131</v>
      </c>
      <c r="C54" s="24" t="s">
        <v>128</v>
      </c>
      <c r="D54" s="27"/>
      <c r="E54" s="25"/>
      <c r="F54" s="25"/>
      <c r="G54" s="25"/>
      <c r="H54" s="26"/>
      <c r="I54" s="26"/>
      <c r="J54" s="25"/>
      <c r="K54" s="25"/>
      <c r="L54" s="43"/>
      <c r="M54" s="25"/>
      <c r="N54" s="43"/>
      <c r="O54" s="25"/>
      <c r="P54" s="43">
        <v>440</v>
      </c>
      <c r="Q54" s="25">
        <f>P54*20</f>
        <v>8800</v>
      </c>
      <c r="R54" s="43">
        <v>450</v>
      </c>
      <c r="S54" s="25">
        <f>R54*30</f>
        <v>13500</v>
      </c>
      <c r="T54" s="43"/>
      <c r="U54" s="43"/>
      <c r="V54" s="43"/>
      <c r="W54" s="43"/>
      <c r="X54" s="43"/>
      <c r="Y54" s="43"/>
      <c r="Z54" s="43">
        <v>600</v>
      </c>
      <c r="AA54" s="25">
        <f t="shared" si="12"/>
        <v>18000</v>
      </c>
      <c r="AB54" s="25">
        <f t="shared" si="7"/>
        <v>40300</v>
      </c>
    </row>
    <row r="55" s="6" customFormat="1" ht="27.95" customHeight="1" spans="1:28">
      <c r="A55" s="22" t="s">
        <v>132</v>
      </c>
      <c r="B55" s="32" t="s">
        <v>131</v>
      </c>
      <c r="C55" s="38" t="s">
        <v>62</v>
      </c>
      <c r="D55" s="27"/>
      <c r="E55" s="25"/>
      <c r="F55" s="25"/>
      <c r="G55" s="25"/>
      <c r="H55" s="26"/>
      <c r="I55" s="26"/>
      <c r="J55" s="25"/>
      <c r="K55" s="25"/>
      <c r="L55" s="43"/>
      <c r="M55" s="25"/>
      <c r="N55" s="43"/>
      <c r="O55" s="25"/>
      <c r="P55" s="43"/>
      <c r="Q55" s="25"/>
      <c r="R55" s="43"/>
      <c r="S55" s="25"/>
      <c r="T55" s="43"/>
      <c r="U55" s="43"/>
      <c r="V55" s="43"/>
      <c r="W55" s="43"/>
      <c r="X55" s="43"/>
      <c r="Y55" s="43"/>
      <c r="Z55" s="43">
        <v>350</v>
      </c>
      <c r="AA55" s="25">
        <f t="shared" si="12"/>
        <v>10500</v>
      </c>
      <c r="AB55" s="25">
        <f t="shared" si="7"/>
        <v>10500</v>
      </c>
    </row>
    <row r="56" s="6" customFormat="1" ht="27.95" customHeight="1" spans="1:28">
      <c r="A56" s="22" t="s">
        <v>133</v>
      </c>
      <c r="B56" s="32" t="s">
        <v>134</v>
      </c>
      <c r="C56" s="38" t="s">
        <v>135</v>
      </c>
      <c r="D56" s="27"/>
      <c r="E56" s="25"/>
      <c r="F56" s="25"/>
      <c r="G56" s="25"/>
      <c r="H56" s="26">
        <v>3600</v>
      </c>
      <c r="I56" s="26">
        <f t="shared" si="10"/>
        <v>108000</v>
      </c>
      <c r="J56" s="25"/>
      <c r="K56" s="25"/>
      <c r="L56" s="43"/>
      <c r="M56" s="25"/>
      <c r="N56" s="43"/>
      <c r="O56" s="25"/>
      <c r="P56" s="43"/>
      <c r="Q56" s="25"/>
      <c r="R56" s="43"/>
      <c r="S56" s="25"/>
      <c r="T56" s="43"/>
      <c r="U56" s="43"/>
      <c r="V56" s="43"/>
      <c r="W56" s="43"/>
      <c r="X56" s="43"/>
      <c r="Y56" s="43"/>
      <c r="Z56" s="43"/>
      <c r="AA56" s="25"/>
      <c r="AB56" s="25">
        <f t="shared" si="7"/>
        <v>108000</v>
      </c>
    </row>
    <row r="57" s="6" customFormat="1" ht="27.95" customHeight="1" spans="1:28">
      <c r="A57" s="22" t="s">
        <v>136</v>
      </c>
      <c r="B57" s="32" t="s">
        <v>137</v>
      </c>
      <c r="C57" s="38" t="s">
        <v>135</v>
      </c>
      <c r="D57" s="27">
        <v>954</v>
      </c>
      <c r="E57" s="25">
        <f t="shared" ref="E57:E62" si="13">D57*20</f>
        <v>19080</v>
      </c>
      <c r="F57" s="25">
        <v>665</v>
      </c>
      <c r="G57" s="25">
        <f t="shared" ref="G57:G60" si="14">F57*20</f>
        <v>13300</v>
      </c>
      <c r="H57" s="26">
        <v>502</v>
      </c>
      <c r="I57" s="26">
        <f t="shared" si="10"/>
        <v>15060</v>
      </c>
      <c r="J57" s="25"/>
      <c r="K57" s="25"/>
      <c r="L57" s="43"/>
      <c r="M57" s="25"/>
      <c r="N57" s="43"/>
      <c r="O57" s="25"/>
      <c r="P57" s="43"/>
      <c r="Q57" s="25"/>
      <c r="R57" s="43"/>
      <c r="S57" s="25"/>
      <c r="T57" s="43"/>
      <c r="U57" s="43"/>
      <c r="V57" s="43"/>
      <c r="W57" s="43"/>
      <c r="X57" s="50">
        <v>1100</v>
      </c>
      <c r="Y57" s="50">
        <f t="shared" ref="Y57:Y61" si="15">X57*40</f>
        <v>44000</v>
      </c>
      <c r="Z57" s="43"/>
      <c r="AA57" s="25"/>
      <c r="AB57" s="25">
        <f t="shared" si="7"/>
        <v>91440</v>
      </c>
    </row>
    <row r="58" s="6" customFormat="1" ht="27.95" customHeight="1" spans="1:28">
      <c r="A58" s="22" t="s">
        <v>138</v>
      </c>
      <c r="B58" s="32" t="s">
        <v>139</v>
      </c>
      <c r="C58" s="38" t="s">
        <v>135</v>
      </c>
      <c r="D58" s="27">
        <v>671</v>
      </c>
      <c r="E58" s="25">
        <f t="shared" si="13"/>
        <v>13420</v>
      </c>
      <c r="F58" s="25">
        <v>476</v>
      </c>
      <c r="G58" s="25">
        <f t="shared" si="14"/>
        <v>9520</v>
      </c>
      <c r="H58" s="26">
        <v>476</v>
      </c>
      <c r="I58" s="26">
        <f t="shared" si="10"/>
        <v>14280</v>
      </c>
      <c r="J58" s="25"/>
      <c r="K58" s="25"/>
      <c r="L58" s="43"/>
      <c r="M58" s="25"/>
      <c r="N58" s="43"/>
      <c r="O58" s="25"/>
      <c r="P58" s="43"/>
      <c r="Q58" s="25"/>
      <c r="R58" s="43"/>
      <c r="S58" s="25"/>
      <c r="T58" s="43"/>
      <c r="U58" s="43"/>
      <c r="V58" s="43"/>
      <c r="W58" s="43"/>
      <c r="X58" s="43">
        <v>320</v>
      </c>
      <c r="Y58" s="43">
        <f t="shared" si="15"/>
        <v>12800</v>
      </c>
      <c r="Z58" s="43">
        <v>110</v>
      </c>
      <c r="AA58" s="25">
        <f>Z58*30</f>
        <v>3300</v>
      </c>
      <c r="AB58" s="25">
        <f t="shared" si="7"/>
        <v>53320</v>
      </c>
    </row>
    <row r="59" s="6" customFormat="1" ht="27.95" customHeight="1" spans="1:28">
      <c r="A59" s="22" t="s">
        <v>140</v>
      </c>
      <c r="B59" s="35" t="s">
        <v>141</v>
      </c>
      <c r="C59" s="39" t="s">
        <v>135</v>
      </c>
      <c r="D59" s="27"/>
      <c r="E59" s="25"/>
      <c r="F59" s="25"/>
      <c r="G59" s="25"/>
      <c r="H59" s="26"/>
      <c r="I59" s="26"/>
      <c r="J59" s="25"/>
      <c r="K59" s="25"/>
      <c r="L59" s="43"/>
      <c r="M59" s="25"/>
      <c r="N59" s="43"/>
      <c r="O59" s="25"/>
      <c r="P59" s="43"/>
      <c r="Q59" s="25"/>
      <c r="R59" s="43"/>
      <c r="S59" s="25"/>
      <c r="T59" s="43"/>
      <c r="U59" s="43"/>
      <c r="V59" s="43"/>
      <c r="W59" s="43"/>
      <c r="X59" s="46">
        <v>1056</v>
      </c>
      <c r="Y59" s="46">
        <v>42240</v>
      </c>
      <c r="Z59" s="43"/>
      <c r="AA59" s="25"/>
      <c r="AB59" s="25">
        <f t="shared" si="7"/>
        <v>42240</v>
      </c>
    </row>
    <row r="60" s="6" customFormat="1" ht="27.95" customHeight="1" spans="1:28">
      <c r="A60" s="22" t="s">
        <v>142</v>
      </c>
      <c r="B60" s="32" t="s">
        <v>110</v>
      </c>
      <c r="C60" s="38" t="s">
        <v>143</v>
      </c>
      <c r="D60" s="27">
        <v>405</v>
      </c>
      <c r="E60" s="25">
        <f t="shared" si="13"/>
        <v>8100</v>
      </c>
      <c r="F60" s="25">
        <v>355</v>
      </c>
      <c r="G60" s="25">
        <f t="shared" si="14"/>
        <v>7100</v>
      </c>
      <c r="H60" s="37">
        <v>3220</v>
      </c>
      <c r="I60" s="37">
        <v>96600</v>
      </c>
      <c r="J60" s="25"/>
      <c r="K60" s="25"/>
      <c r="L60" s="43">
        <v>200</v>
      </c>
      <c r="M60" s="25">
        <f t="shared" ref="M60:M65" si="16">L60*40</f>
        <v>8000</v>
      </c>
      <c r="N60" s="43"/>
      <c r="O60" s="25"/>
      <c r="P60" s="46">
        <v>120</v>
      </c>
      <c r="Q60" s="31">
        <v>2400</v>
      </c>
      <c r="R60" s="46">
        <v>50</v>
      </c>
      <c r="S60" s="31">
        <v>1500</v>
      </c>
      <c r="T60" s="43">
        <v>150</v>
      </c>
      <c r="U60" s="43">
        <f t="shared" ref="U60:U65" si="17">T60*50</f>
        <v>7500</v>
      </c>
      <c r="V60" s="43"/>
      <c r="W60" s="43"/>
      <c r="X60" s="43">
        <v>335</v>
      </c>
      <c r="Y60" s="43">
        <f t="shared" si="15"/>
        <v>13400</v>
      </c>
      <c r="Z60" s="43">
        <v>400</v>
      </c>
      <c r="AA60" s="25">
        <f>Z60*30</f>
        <v>12000</v>
      </c>
      <c r="AB60" s="25">
        <f t="shared" si="7"/>
        <v>156600</v>
      </c>
    </row>
    <row r="61" s="6" customFormat="1" ht="27.95" customHeight="1" spans="1:28">
      <c r="A61" s="22" t="s">
        <v>144</v>
      </c>
      <c r="B61" s="32" t="s">
        <v>145</v>
      </c>
      <c r="C61" s="38" t="s">
        <v>103</v>
      </c>
      <c r="D61" s="27">
        <v>505</v>
      </c>
      <c r="E61" s="25">
        <f t="shared" si="13"/>
        <v>10100</v>
      </c>
      <c r="F61" s="25"/>
      <c r="G61" s="25"/>
      <c r="H61" s="26">
        <v>609</v>
      </c>
      <c r="I61" s="26">
        <f>H61*30</f>
        <v>18270</v>
      </c>
      <c r="J61" s="25"/>
      <c r="K61" s="25"/>
      <c r="L61" s="43"/>
      <c r="M61" s="25"/>
      <c r="N61" s="43"/>
      <c r="O61" s="25"/>
      <c r="P61" s="43"/>
      <c r="Q61" s="25"/>
      <c r="R61" s="43"/>
      <c r="S61" s="25"/>
      <c r="T61" s="43">
        <v>282</v>
      </c>
      <c r="U61" s="43">
        <f t="shared" si="17"/>
        <v>14100</v>
      </c>
      <c r="V61" s="43"/>
      <c r="W61" s="43"/>
      <c r="X61" s="46">
        <v>387</v>
      </c>
      <c r="Y61" s="46">
        <f t="shared" si="15"/>
        <v>15480</v>
      </c>
      <c r="Z61" s="43"/>
      <c r="AA61" s="25"/>
      <c r="AB61" s="25">
        <f t="shared" si="7"/>
        <v>57950</v>
      </c>
    </row>
    <row r="62" s="6" customFormat="1" ht="27.95" customHeight="1" spans="1:28">
      <c r="A62" s="22" t="s">
        <v>146</v>
      </c>
      <c r="B62" s="32" t="s">
        <v>147</v>
      </c>
      <c r="C62" s="38" t="s">
        <v>121</v>
      </c>
      <c r="D62" s="27">
        <v>209</v>
      </c>
      <c r="E62" s="25">
        <f t="shared" si="13"/>
        <v>4180</v>
      </c>
      <c r="F62" s="25">
        <v>198</v>
      </c>
      <c r="G62" s="25">
        <v>3960</v>
      </c>
      <c r="H62" s="26"/>
      <c r="I62" s="26"/>
      <c r="J62" s="25"/>
      <c r="K62" s="25"/>
      <c r="L62" s="43"/>
      <c r="M62" s="25"/>
      <c r="N62" s="43"/>
      <c r="O62" s="25"/>
      <c r="P62" s="43"/>
      <c r="Q62" s="25"/>
      <c r="R62" s="43"/>
      <c r="S62" s="25"/>
      <c r="T62" s="43"/>
      <c r="U62" s="43"/>
      <c r="V62" s="43"/>
      <c r="W62" s="43"/>
      <c r="X62" s="43"/>
      <c r="Y62" s="43"/>
      <c r="Z62" s="43"/>
      <c r="AA62" s="25"/>
      <c r="AB62" s="25">
        <f t="shared" si="7"/>
        <v>8140</v>
      </c>
    </row>
    <row r="63" s="6" customFormat="1" ht="27.95" customHeight="1" spans="1:28">
      <c r="A63" s="22" t="s">
        <v>148</v>
      </c>
      <c r="B63" s="32" t="s">
        <v>149</v>
      </c>
      <c r="C63" s="38" t="s">
        <v>74</v>
      </c>
      <c r="D63" s="27"/>
      <c r="E63" s="25"/>
      <c r="F63" s="25"/>
      <c r="G63" s="25"/>
      <c r="H63" s="26">
        <v>1128</v>
      </c>
      <c r="I63" s="26">
        <f>H63*30</f>
        <v>33840</v>
      </c>
      <c r="J63" s="25"/>
      <c r="K63" s="25"/>
      <c r="L63" s="43">
        <v>500</v>
      </c>
      <c r="M63" s="25">
        <f t="shared" si="16"/>
        <v>20000</v>
      </c>
      <c r="N63" s="43"/>
      <c r="O63" s="25"/>
      <c r="P63" s="43"/>
      <c r="Q63" s="25"/>
      <c r="R63" s="43"/>
      <c r="S63" s="25"/>
      <c r="T63" s="43"/>
      <c r="U63" s="43"/>
      <c r="V63" s="43"/>
      <c r="W63" s="43"/>
      <c r="X63" s="43"/>
      <c r="Y63" s="43"/>
      <c r="Z63" s="43"/>
      <c r="AA63" s="25"/>
      <c r="AB63" s="25">
        <f t="shared" si="7"/>
        <v>53840</v>
      </c>
    </row>
    <row r="64" s="6" customFormat="1" ht="27.95" customHeight="1" spans="1:28">
      <c r="A64" s="22" t="s">
        <v>150</v>
      </c>
      <c r="B64" s="32" t="s">
        <v>151</v>
      </c>
      <c r="C64" s="38" t="s">
        <v>74</v>
      </c>
      <c r="D64" s="27">
        <v>205</v>
      </c>
      <c r="E64" s="25">
        <f>D64*20</f>
        <v>4100</v>
      </c>
      <c r="F64" s="25">
        <v>324</v>
      </c>
      <c r="G64" s="25">
        <v>6480</v>
      </c>
      <c r="H64" s="26"/>
      <c r="I64" s="26"/>
      <c r="J64" s="25"/>
      <c r="K64" s="25"/>
      <c r="L64" s="43"/>
      <c r="M64" s="25"/>
      <c r="N64" s="43"/>
      <c r="O64" s="25"/>
      <c r="P64" s="43"/>
      <c r="Q64" s="25"/>
      <c r="R64" s="43"/>
      <c r="S64" s="25"/>
      <c r="T64" s="43"/>
      <c r="U64" s="43"/>
      <c r="V64" s="43"/>
      <c r="W64" s="43"/>
      <c r="X64" s="43"/>
      <c r="Y64" s="43"/>
      <c r="Z64" s="43"/>
      <c r="AA64" s="25"/>
      <c r="AB64" s="25">
        <f t="shared" si="7"/>
        <v>10580</v>
      </c>
    </row>
    <row r="65" s="6" customFormat="1" ht="30" customHeight="1" spans="1:28">
      <c r="A65" s="38" t="s">
        <v>5</v>
      </c>
      <c r="B65" s="32"/>
      <c r="C65" s="38"/>
      <c r="D65" s="27">
        <f t="shared" ref="D65:J65" si="18">SUM(D6:D64)</f>
        <v>13816</v>
      </c>
      <c r="E65" s="25">
        <f>D65*20</f>
        <v>276320</v>
      </c>
      <c r="F65" s="25">
        <f t="shared" si="18"/>
        <v>11873</v>
      </c>
      <c r="G65" s="25">
        <f>F65*20</f>
        <v>237460</v>
      </c>
      <c r="H65" s="54">
        <f t="shared" si="18"/>
        <v>119737</v>
      </c>
      <c r="I65" s="26">
        <f t="shared" si="18"/>
        <v>3592110</v>
      </c>
      <c r="J65" s="25">
        <f t="shared" si="18"/>
        <v>2602</v>
      </c>
      <c r="K65" s="25">
        <f>J65*40</f>
        <v>104080</v>
      </c>
      <c r="L65" s="43">
        <f t="shared" ref="L65:P65" si="19">SUM(L6:L64)</f>
        <v>5950</v>
      </c>
      <c r="M65" s="25">
        <f t="shared" si="16"/>
        <v>238000</v>
      </c>
      <c r="N65" s="43">
        <f t="shared" si="19"/>
        <v>2540</v>
      </c>
      <c r="O65" s="25">
        <f>N65*40</f>
        <v>101600</v>
      </c>
      <c r="P65" s="43">
        <f t="shared" si="19"/>
        <v>1150</v>
      </c>
      <c r="Q65" s="25">
        <f>P65*20</f>
        <v>23000</v>
      </c>
      <c r="R65" s="43">
        <f t="shared" ref="R65:V65" si="20">SUM(R6:R64)</f>
        <v>2590</v>
      </c>
      <c r="S65" s="25">
        <f>R65*30</f>
        <v>77700</v>
      </c>
      <c r="T65" s="43">
        <f t="shared" si="20"/>
        <v>640</v>
      </c>
      <c r="U65" s="43">
        <f t="shared" si="17"/>
        <v>32000</v>
      </c>
      <c r="V65" s="43">
        <f t="shared" si="20"/>
        <v>2000</v>
      </c>
      <c r="W65" s="43">
        <v>80000</v>
      </c>
      <c r="X65" s="43">
        <f>SUM(X6:X64)</f>
        <v>8448</v>
      </c>
      <c r="Y65" s="43">
        <f>X65*40</f>
        <v>337920</v>
      </c>
      <c r="Z65" s="43">
        <f>SUM(Z6:Z64)</f>
        <v>5620</v>
      </c>
      <c r="AA65" s="25">
        <v>168600</v>
      </c>
      <c r="AB65" s="25">
        <f t="shared" si="7"/>
        <v>5268790</v>
      </c>
    </row>
    <row r="66" s="6" customFormat="1" spans="1:28">
      <c r="A66" s="7"/>
      <c r="B66" s="2"/>
      <c r="C66" s="2"/>
      <c r="D66" s="7"/>
      <c r="E66" s="7"/>
      <c r="F66" s="7"/>
      <c r="G66" s="7"/>
      <c r="H66" s="2"/>
      <c r="I66" s="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="6" customFormat="1" spans="1:28">
      <c r="A67" s="7"/>
      <c r="B67" s="2"/>
      <c r="C67" s="2"/>
      <c r="D67" s="7"/>
      <c r="E67" s="7"/>
      <c r="F67" s="7"/>
      <c r="G67" s="7"/>
      <c r="H67" s="2"/>
      <c r="I67" s="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="6" customFormat="1" spans="1:28">
      <c r="A68" s="7"/>
      <c r="B68" s="2"/>
      <c r="C68" s="2"/>
      <c r="D68" s="7"/>
      <c r="E68" s="7"/>
      <c r="F68" s="7"/>
      <c r="G68" s="7"/>
      <c r="H68" s="2"/>
      <c r="I68" s="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="6" customFormat="1" spans="1:28">
      <c r="A69" s="7"/>
      <c r="B69" s="2"/>
      <c r="C69" s="2"/>
      <c r="D69" s="7"/>
      <c r="E69" s="7"/>
      <c r="F69" s="7"/>
      <c r="G69" s="7"/>
      <c r="H69" s="2"/>
      <c r="I69" s="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="6" customFormat="1" spans="1:28">
      <c r="A70" s="7"/>
      <c r="B70" s="2"/>
      <c r="C70" s="2"/>
      <c r="D70" s="7"/>
      <c r="E70" s="7"/>
      <c r="F70" s="7"/>
      <c r="G70" s="7"/>
      <c r="H70" s="2"/>
      <c r="I70" s="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="6" customFormat="1" spans="1:28">
      <c r="A71" s="7"/>
      <c r="B71" s="2"/>
      <c r="C71" s="2"/>
      <c r="D71" s="7"/>
      <c r="E71" s="7"/>
      <c r="F71" s="7"/>
      <c r="G71" s="7"/>
      <c r="H71" s="2"/>
      <c r="I71" s="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="6" customFormat="1" spans="1:28">
      <c r="A72" s="7"/>
      <c r="B72" s="2"/>
      <c r="C72" s="2"/>
      <c r="D72" s="7"/>
      <c r="E72" s="7"/>
      <c r="F72" s="7"/>
      <c r="G72" s="7"/>
      <c r="H72" s="2"/>
      <c r="I72" s="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="6" customFormat="1" spans="1:28">
      <c r="A73" s="7"/>
      <c r="B73" s="2"/>
      <c r="C73" s="2"/>
      <c r="D73" s="7"/>
      <c r="E73" s="7"/>
      <c r="F73" s="7"/>
      <c r="G73" s="7"/>
      <c r="H73" s="2"/>
      <c r="I73" s="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="6" customFormat="1" spans="1:28">
      <c r="A74" s="7"/>
      <c r="B74" s="2"/>
      <c r="C74" s="2"/>
      <c r="D74" s="7"/>
      <c r="E74" s="7"/>
      <c r="F74" s="7"/>
      <c r="G74" s="7"/>
      <c r="H74" s="2"/>
      <c r="I74" s="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="6" customFormat="1" spans="1:28">
      <c r="A75" s="7"/>
      <c r="B75" s="2"/>
      <c r="C75" s="2"/>
      <c r="D75" s="7"/>
      <c r="E75" s="7"/>
      <c r="F75" s="7"/>
      <c r="G75" s="7"/>
      <c r="H75" s="2"/>
      <c r="I75" s="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="6" customFormat="1" spans="1:28">
      <c r="A76" s="7"/>
      <c r="B76" s="2"/>
      <c r="C76" s="2"/>
      <c r="D76" s="7"/>
      <c r="E76" s="7"/>
      <c r="F76" s="7"/>
      <c r="G76" s="7"/>
      <c r="H76" s="2"/>
      <c r="I76" s="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="6" customFormat="1" spans="1:28">
      <c r="A77" s="7"/>
      <c r="B77" s="2"/>
      <c r="C77" s="2"/>
      <c r="D77" s="7"/>
      <c r="E77" s="7"/>
      <c r="F77" s="7"/>
      <c r="G77" s="7"/>
      <c r="H77" s="2"/>
      <c r="I77" s="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="6" customFormat="1" spans="2:28">
      <c r="B78" s="55"/>
      <c r="C78" s="55"/>
      <c r="D78" s="7"/>
      <c r="E78" s="7"/>
      <c r="F78" s="7"/>
      <c r="G78" s="7"/>
      <c r="H78" s="2"/>
      <c r="I78" s="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="6" customFormat="1" spans="2:28">
      <c r="B79" s="55"/>
      <c r="C79" s="55"/>
      <c r="D79" s="7"/>
      <c r="E79" s="7"/>
      <c r="F79" s="7"/>
      <c r="G79" s="7"/>
      <c r="H79" s="2"/>
      <c r="I79" s="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="6" customFormat="1" spans="2:28">
      <c r="B80" s="55"/>
      <c r="C80" s="55"/>
      <c r="D80" s="7"/>
      <c r="E80" s="7"/>
      <c r="F80" s="7"/>
      <c r="G80" s="7"/>
      <c r="H80" s="2"/>
      <c r="I80" s="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22:28">
      <c r="V81" s="7"/>
      <c r="W81" s="8"/>
      <c r="X81" s="7"/>
      <c r="Y81" s="7"/>
      <c r="Z81" s="7"/>
      <c r="AA81" s="7"/>
      <c r="AB81" s="7"/>
    </row>
    <row r="82" spans="22:28">
      <c r="V82" s="7"/>
      <c r="W82" s="8"/>
      <c r="X82" s="7"/>
      <c r="Y82" s="7"/>
      <c r="Z82" s="7"/>
      <c r="AA82" s="7"/>
      <c r="AB82" s="7"/>
    </row>
    <row r="83" spans="22:28">
      <c r="V83" s="7"/>
      <c r="W83" s="8"/>
      <c r="X83" s="7"/>
      <c r="Y83" s="7"/>
      <c r="Z83" s="7"/>
      <c r="AA83" s="7"/>
      <c r="AB83" s="7"/>
    </row>
    <row r="84" spans="22:28">
      <c r="V84" s="7"/>
      <c r="W84" s="8"/>
      <c r="X84" s="7"/>
      <c r="Y84" s="7"/>
      <c r="Z84" s="7"/>
      <c r="AA84" s="7"/>
      <c r="AB84" s="7"/>
    </row>
    <row r="85" spans="22:28">
      <c r="V85" s="7"/>
      <c r="W85" s="8"/>
      <c r="X85" s="7"/>
      <c r="Y85" s="7"/>
      <c r="Z85" s="7"/>
      <c r="AA85" s="7"/>
      <c r="AB85" s="7"/>
    </row>
    <row r="86" spans="22:28">
      <c r="V86" s="7"/>
      <c r="W86" s="8"/>
      <c r="X86" s="7"/>
      <c r="Y86" s="7"/>
      <c r="Z86" s="7"/>
      <c r="AA86" s="7"/>
      <c r="AB86" s="7"/>
    </row>
    <row r="87" spans="22:28">
      <c r="V87" s="7"/>
      <c r="W87" s="8"/>
      <c r="X87" s="7"/>
      <c r="Y87" s="7"/>
      <c r="Z87" s="7"/>
      <c r="AA87" s="7"/>
      <c r="AB87" s="7"/>
    </row>
  </sheetData>
  <mergeCells count="26">
    <mergeCell ref="A1:AB1"/>
    <mergeCell ref="D2:AA2"/>
    <mergeCell ref="D3:I3"/>
    <mergeCell ref="J3:K3"/>
    <mergeCell ref="L3:M3"/>
    <mergeCell ref="N3:S3"/>
    <mergeCell ref="T3:U3"/>
    <mergeCell ref="V3:W3"/>
    <mergeCell ref="X3:Y3"/>
    <mergeCell ref="Z3:AA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2:A5"/>
    <mergeCell ref="B2:B5"/>
    <mergeCell ref="C2:C5"/>
    <mergeCell ref="AB2:AB5"/>
  </mergeCells>
  <pageMargins left="0" right="0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28"/>
  <sheetViews>
    <sheetView workbookViewId="0">
      <selection activeCell="G2" sqref="G2"/>
    </sheetView>
  </sheetViews>
  <sheetFormatPr defaultColWidth="9" defaultRowHeight="14.25" outlineLevelCol="6"/>
  <cols>
    <col min="1" max="1" width="20.375" style="1" customWidth="1"/>
    <col min="2" max="3" width="11.125" style="1" customWidth="1"/>
    <col min="4" max="4" width="9" style="1"/>
    <col min="5" max="5" width="16.75" style="1" customWidth="1"/>
    <col min="6" max="6" width="14.25" style="1" customWidth="1"/>
    <col min="7" max="7" width="9" style="1"/>
  </cols>
  <sheetData>
    <row r="2" spans="1:7">
      <c r="A2" s="1" t="s">
        <v>152</v>
      </c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</row>
    <row r="3" ht="28.5" spans="1:7">
      <c r="A3" s="1" t="s">
        <v>105</v>
      </c>
      <c r="B3" s="1" t="s">
        <v>159</v>
      </c>
      <c r="C3" s="1" t="s">
        <v>160</v>
      </c>
      <c r="D3" s="1" t="s">
        <v>103</v>
      </c>
      <c r="E3" s="1">
        <v>3000</v>
      </c>
      <c r="F3" s="2" t="s">
        <v>161</v>
      </c>
      <c r="G3" s="1" t="s">
        <v>162</v>
      </c>
    </row>
    <row r="4" ht="24" spans="6:6">
      <c r="F4" s="2" t="s">
        <v>163</v>
      </c>
    </row>
    <row r="5" ht="24" spans="6:6">
      <c r="F5" s="2" t="s">
        <v>164</v>
      </c>
    </row>
    <row r="6" ht="24" spans="6:6">
      <c r="F6" s="2" t="s">
        <v>165</v>
      </c>
    </row>
    <row r="7" ht="24" spans="6:6">
      <c r="F7" s="2" t="s">
        <v>166</v>
      </c>
    </row>
    <row r="8" ht="24" spans="6:6">
      <c r="F8" s="2" t="s">
        <v>167</v>
      </c>
    </row>
    <row r="9" spans="6:6">
      <c r="F9" s="2" t="s">
        <v>168</v>
      </c>
    </row>
    <row r="10" spans="6:6">
      <c r="F10" s="2"/>
    </row>
    <row r="11" spans="6:6">
      <c r="F11" s="2"/>
    </row>
    <row r="12" spans="6:6">
      <c r="F12" s="2"/>
    </row>
    <row r="13" spans="6:6">
      <c r="F13" s="2"/>
    </row>
    <row r="14" spans="6:6">
      <c r="F14" s="2"/>
    </row>
    <row r="15" spans="6:6">
      <c r="F15" s="2"/>
    </row>
    <row r="16" spans="6:6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</sheetData>
  <pageMargins left="0.75" right="0.75" top="1" bottom="1" header="0.511805555555556" footer="0.51180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DIVOENMQ</vt:lpstr>
      <vt:lpstr>荣昌区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Administrator</cp:lastModifiedBy>
  <cp:revision>1</cp:revision>
  <dcterms:created xsi:type="dcterms:W3CDTF">2009-09-01T01:50:00Z</dcterms:created>
  <cp:lastPrinted>2020-05-14T00:42:00Z</cp:lastPrinted>
  <dcterms:modified xsi:type="dcterms:W3CDTF">2020-05-27T02:45:39Z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